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10095" tabRatio="925" firstSheet="3" activeTab="8"/>
  </bookViews>
  <sheets>
    <sheet name="1997 Ford 250" sheetId="1" r:id="rId1"/>
    <sheet name="2006 Chev Box Van" sheetId="2" r:id="rId2"/>
    <sheet name="2016 Chev Colorado (Brent)" sheetId="3" r:id="rId3"/>
    <sheet name="2015 Chev Impala (Jansen)" sheetId="4" r:id="rId4"/>
    <sheet name="2016 Mazda 6 (Aaron)" sheetId="5" r:id="rId5"/>
    <sheet name="2013 Ford Transit (Del-David)" sheetId="6" r:id="rId6"/>
    <sheet name="2013 Chev Silverado (Del)" sheetId="7" r:id="rId7"/>
    <sheet name="2014 Ford Transit (Del-Jim)" sheetId="8" r:id="rId8"/>
    <sheet name="2015 Mazda CX-5 (Chris)" sheetId="9" r:id="rId9"/>
    <sheet name="2017 RAV4 (Kyle)" sheetId="10" r:id="rId10"/>
  </sheets>
  <definedNames/>
  <calcPr fullCalcOnLoad="1"/>
</workbook>
</file>

<file path=xl/comments7.xml><?xml version="1.0" encoding="utf-8"?>
<comments xmlns="http://schemas.openxmlformats.org/spreadsheetml/2006/main">
  <authors>
    <author>accounting</author>
  </authors>
  <commentList>
    <comment ref="K10" authorId="0">
      <text>
        <r>
          <rPr>
            <b/>
            <sz val="9"/>
            <rFont val="Tahoma"/>
            <family val="0"/>
          </rPr>
          <t>Jordan Valley 10/24/16 4 tires</t>
        </r>
      </text>
    </comment>
  </commentList>
</comments>
</file>

<file path=xl/sharedStrings.xml><?xml version="1.0" encoding="utf-8"?>
<sst xmlns="http://schemas.openxmlformats.org/spreadsheetml/2006/main" count="483" uniqueCount="105">
  <si>
    <t xml:space="preserve"> </t>
  </si>
  <si>
    <t>VEHICLE</t>
  </si>
  <si>
    <t>GAS CARD #</t>
  </si>
  <si>
    <t>EXPENSES</t>
  </si>
  <si>
    <t>MAY</t>
  </si>
  <si>
    <t>FEB</t>
  </si>
  <si>
    <t>NOV</t>
  </si>
  <si>
    <t>DEC</t>
  </si>
  <si>
    <t>PAYMENT</t>
  </si>
  <si>
    <t>GASOLINE</t>
  </si>
  <si>
    <t>SERVICE</t>
  </si>
  <si>
    <t>TIRES</t>
  </si>
  <si>
    <t>MAINTENANCE</t>
  </si>
  <si>
    <t>WASH/CLEAN</t>
  </si>
  <si>
    <t>LICENSE/TAX</t>
  </si>
  <si>
    <t>COLLISION</t>
  </si>
  <si>
    <t>TOTAL EXPENSE</t>
  </si>
  <si>
    <t>ODOMETER</t>
  </si>
  <si>
    <t>BEG/MONTH</t>
  </si>
  <si>
    <t>END/MONTH</t>
  </si>
  <si>
    <t>TOTAL MILES DRIVEN</t>
  </si>
  <si>
    <t xml:space="preserve">COST PER MILE </t>
  </si>
  <si>
    <t>STORE</t>
  </si>
  <si>
    <t>AVERAGE COST YTD</t>
  </si>
  <si>
    <t>YTD TOTAL EXPENSE</t>
  </si>
  <si>
    <t>YTD TOTAL MILES DRIVEN</t>
  </si>
  <si>
    <t>JAN</t>
  </si>
  <si>
    <t>MAR</t>
  </si>
  <si>
    <t>APR</t>
  </si>
  <si>
    <t>JUN</t>
  </si>
  <si>
    <t>JUL</t>
  </si>
  <si>
    <t>AUG</t>
  </si>
  <si>
    <t>SEP</t>
  </si>
  <si>
    <t>OCT</t>
  </si>
  <si>
    <t>INSURANCE</t>
  </si>
  <si>
    <t>PRICE PER GAL</t>
  </si>
  <si>
    <t>MPG</t>
  </si>
  <si>
    <t># OF GALLONS</t>
  </si>
  <si>
    <t>YTD TOTALS</t>
  </si>
  <si>
    <t>Springfield</t>
  </si>
  <si>
    <t>Vin #</t>
  </si>
  <si>
    <t>Tag # &amp; Expiration</t>
  </si>
  <si>
    <t>1997 Ford 250 Pick Up</t>
  </si>
  <si>
    <t>1FTHF26H8VE091820</t>
  </si>
  <si>
    <t xml:space="preserve">Vin # </t>
  </si>
  <si>
    <t>0KH 572</t>
  </si>
  <si>
    <t>HG1 Y9R</t>
  </si>
  <si>
    <t>2013 Ford Transit  (Delivery)</t>
  </si>
  <si>
    <t>NM0L56BN1DT146993</t>
  </si>
  <si>
    <t>2013 Chev Silverado Delivery</t>
  </si>
  <si>
    <t>1GCNCPEX7DZ263566</t>
  </si>
  <si>
    <t>9YR-925</t>
  </si>
  <si>
    <t>2006 Chevrolet Box Van</t>
  </si>
  <si>
    <t>1GBJG31U561205551</t>
  </si>
  <si>
    <t>76A 4AL</t>
  </si>
  <si>
    <t>MK9 D2V</t>
  </si>
  <si>
    <t>2014 Ford Transit (Delivery)</t>
  </si>
  <si>
    <t>WJB W1U</t>
  </si>
  <si>
    <t>WEX 3</t>
  </si>
  <si>
    <t>WEX 4</t>
  </si>
  <si>
    <t>WEX 5</t>
  </si>
  <si>
    <t>WEX 6</t>
  </si>
  <si>
    <t>WEX 7</t>
  </si>
  <si>
    <t>WEX 8</t>
  </si>
  <si>
    <t>WEX 2</t>
  </si>
  <si>
    <t>WEX 1</t>
  </si>
  <si>
    <t>2015 Mazda CX-5 (Chris Wegley)</t>
  </si>
  <si>
    <t>JM3KE2BE9F0517327</t>
  </si>
  <si>
    <t>SF2 59C</t>
  </si>
  <si>
    <t>WEX 23</t>
  </si>
  <si>
    <t>2015 Chev Impala (Jansen )</t>
  </si>
  <si>
    <t>2G1115SL2F9220186</t>
  </si>
  <si>
    <t>NM0LS7F76E1165439</t>
  </si>
  <si>
    <t>32 of 36</t>
  </si>
  <si>
    <t>33 of 36</t>
  </si>
  <si>
    <t>34 of 36</t>
  </si>
  <si>
    <t>35 of 36</t>
  </si>
  <si>
    <t>36 of 36</t>
  </si>
  <si>
    <t>2016 Mazda 6 (Aaron Buer)</t>
  </si>
  <si>
    <t>JM1GJ1V53G1445570</t>
  </si>
  <si>
    <t>DN6 H5D</t>
  </si>
  <si>
    <t>2016 Chev Colorado (Brent Good)</t>
  </si>
  <si>
    <t>1GCGSBEA7G1220780</t>
  </si>
  <si>
    <t>1GA 310</t>
  </si>
  <si>
    <t>26 of 36</t>
  </si>
  <si>
    <t>27 of 36</t>
  </si>
  <si>
    <t>28 of 36</t>
  </si>
  <si>
    <t>29 of 36</t>
  </si>
  <si>
    <t>30 of 36</t>
  </si>
  <si>
    <t>31 of 36</t>
  </si>
  <si>
    <t xml:space="preserve">WEX </t>
  </si>
  <si>
    <t>2017 Toyota RAV4 (Kyle Abernathy)</t>
  </si>
  <si>
    <t>2T3BFREVXHW551515</t>
  </si>
  <si>
    <t>O1S 99H</t>
  </si>
  <si>
    <t>1 of 36</t>
  </si>
  <si>
    <t>2 of 36</t>
  </si>
  <si>
    <t>3 of 36</t>
  </si>
  <si>
    <t>4 of 36</t>
  </si>
  <si>
    <t>5 of 36</t>
  </si>
  <si>
    <t>6 of 36</t>
  </si>
  <si>
    <t>7 of 36</t>
  </si>
  <si>
    <t>8 of 36</t>
  </si>
  <si>
    <t>9 of 36</t>
  </si>
  <si>
    <t>10 of 36</t>
  </si>
  <si>
    <t>11 of 36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</si>
</sst>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3"/>
      <name val="Arial"/>
      <family val="2"/>
    </font>
    <font>
      <b/>
      <sz val="10"/>
      <color indexed="23"/>
      <name val="Arial"/>
      <family val="2"/>
    </font>
    <font>
      <sz val="10"/>
      <color indexed="3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 tint="-0.24997000396251678"/>
      <name val="Arial"/>
      <family val="2"/>
    </font>
    <font>
      <b/>
      <sz val="10"/>
      <color theme="0" tint="-0.4999699890613556"/>
      <name val="Arial"/>
      <family val="2"/>
    </font>
    <font>
      <sz val="10"/>
      <color rgb="FF0070C0"/>
      <name val="Arial"/>
      <family val="2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shrinkToFit="1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5" fontId="0" fillId="0" borderId="0" xfId="44" applyNumberFormat="1" applyFont="1" applyAlignment="1">
      <alignment/>
    </xf>
    <xf numFmtId="165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4" fillId="0" borderId="0" xfId="44" applyFont="1" applyAlignment="1">
      <alignment wrapText="1"/>
    </xf>
    <xf numFmtId="44" fontId="0" fillId="0" borderId="11" xfId="44" applyFont="1" applyBorder="1" applyAlignment="1">
      <alignment/>
    </xf>
    <xf numFmtId="164" fontId="0" fillId="0" borderId="0" xfId="44" applyNumberFormat="1" applyFont="1" applyAlignment="1">
      <alignment/>
    </xf>
    <xf numFmtId="44" fontId="0" fillId="0" borderId="0" xfId="44" applyAlignment="1">
      <alignment/>
    </xf>
    <xf numFmtId="165" fontId="0" fillId="0" borderId="0" xfId="44" applyNumberFormat="1" applyAlignment="1">
      <alignment/>
    </xf>
    <xf numFmtId="44" fontId="0" fillId="0" borderId="11" xfId="44" applyBorder="1" applyAlignment="1">
      <alignment/>
    </xf>
    <xf numFmtId="164" fontId="0" fillId="0" borderId="0" xfId="44" applyNumberFormat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4" fontId="0" fillId="0" borderId="0" xfId="44" applyAlignment="1">
      <alignment horizontal="center"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7" fontId="0" fillId="0" borderId="0" xfId="44" applyNumberFormat="1" applyAlignment="1">
      <alignment/>
    </xf>
    <xf numFmtId="7" fontId="0" fillId="0" borderId="0" xfId="0" applyNumberFormat="1" applyAlignment="1">
      <alignment/>
    </xf>
    <xf numFmtId="0" fontId="44" fillId="0" borderId="0" xfId="0" applyFont="1" applyBorder="1" applyAlignment="1">
      <alignment/>
    </xf>
    <xf numFmtId="0" fontId="0" fillId="0" borderId="10" xfId="0" applyBorder="1" applyAlignment="1">
      <alignment/>
    </xf>
    <xf numFmtId="17" fontId="3" fillId="0" borderId="0" xfId="0" applyNumberFormat="1" applyFont="1" applyFill="1" applyBorder="1" applyAlignment="1">
      <alignment horizontal="center"/>
    </xf>
    <xf numFmtId="165" fontId="0" fillId="0" borderId="0" xfId="44" applyNumberFormat="1" applyFont="1" applyAlignment="1">
      <alignment/>
    </xf>
    <xf numFmtId="7" fontId="0" fillId="0" borderId="0" xfId="44" applyNumberFormat="1" applyFont="1" applyAlignment="1">
      <alignment/>
    </xf>
    <xf numFmtId="44" fontId="0" fillId="0" borderId="0" xfId="44" applyNumberFormat="1" applyAlignment="1">
      <alignment/>
    </xf>
    <xf numFmtId="44" fontId="0" fillId="0" borderId="0" xfId="44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pane xSplit="1" topLeftCell="B1" activePane="topRight" state="frozen"/>
      <selection pane="topLeft" activeCell="B21" sqref="B21"/>
      <selection pane="topRight" activeCell="C26" sqref="C26"/>
    </sheetView>
  </sheetViews>
  <sheetFormatPr defaultColWidth="9.140625" defaultRowHeight="12.75"/>
  <cols>
    <col min="1" max="1" width="18.57421875" style="0" customWidth="1"/>
    <col min="2" max="9" width="10.28125" style="0" customWidth="1"/>
    <col min="10" max="10" width="11.00390625" style="0" bestFit="1" customWidth="1"/>
    <col min="11" max="11" width="10.28125" style="0" customWidth="1"/>
    <col min="12" max="12" width="10.28125" style="0" bestFit="1" customWidth="1"/>
    <col min="13" max="13" width="10.28125" style="0" customWidth="1"/>
    <col min="14" max="14" width="10.28125" style="8" bestFit="1" customWidth="1"/>
  </cols>
  <sheetData>
    <row r="1" spans="1:12" ht="12.75">
      <c r="A1" s="3" t="s">
        <v>1</v>
      </c>
      <c r="B1" s="6" t="s">
        <v>42</v>
      </c>
      <c r="C1" s="5"/>
      <c r="D1" s="27"/>
      <c r="E1" s="27"/>
      <c r="F1" s="27"/>
      <c r="G1" s="7" t="s">
        <v>2</v>
      </c>
      <c r="H1" s="6" t="s">
        <v>65</v>
      </c>
      <c r="I1" s="3" t="s">
        <v>22</v>
      </c>
      <c r="J1" s="31" t="s">
        <v>39</v>
      </c>
      <c r="K1" s="32"/>
      <c r="L1" s="26"/>
    </row>
    <row r="2" spans="2:8" ht="12.75">
      <c r="B2" s="30" t="s">
        <v>40</v>
      </c>
      <c r="C2" s="29" t="s">
        <v>43</v>
      </c>
      <c r="E2" s="1"/>
      <c r="F2" s="1"/>
      <c r="H2" s="2"/>
    </row>
    <row r="3" spans="2:8" ht="12.75">
      <c r="B3" s="30" t="s">
        <v>41</v>
      </c>
      <c r="D3" s="28" t="s">
        <v>45</v>
      </c>
      <c r="E3" s="33">
        <v>42900</v>
      </c>
      <c r="F3" s="1"/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6" t="s">
        <v>38</v>
      </c>
    </row>
    <row r="7" spans="1:14" ht="12.75">
      <c r="A7" s="3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8">
        <f>SUM(B7:M7)</f>
        <v>0</v>
      </c>
    </row>
    <row r="8" spans="1:14" ht="12.75">
      <c r="A8" s="3" t="s">
        <v>9</v>
      </c>
      <c r="B8">
        <v>81.25</v>
      </c>
      <c r="C8" s="10"/>
      <c r="D8" s="12"/>
      <c r="E8" s="12"/>
      <c r="F8" s="12"/>
      <c r="G8" s="12"/>
      <c r="H8" s="12"/>
      <c r="I8" s="12"/>
      <c r="J8" s="12"/>
      <c r="K8" s="12"/>
      <c r="L8" s="12"/>
      <c r="M8" s="12"/>
      <c r="N8" s="8">
        <f>SUM(B8:M8)</f>
        <v>81.25</v>
      </c>
    </row>
    <row r="9" spans="1:14" ht="12.75">
      <c r="A9" s="3" t="s">
        <v>10</v>
      </c>
      <c r="B9" s="12">
        <v>47.7</v>
      </c>
      <c r="C9" s="12"/>
      <c r="D9" s="12"/>
      <c r="E9" s="10"/>
      <c r="F9" s="10"/>
      <c r="G9" s="10"/>
      <c r="H9" s="12"/>
      <c r="I9" s="10"/>
      <c r="J9" s="10"/>
      <c r="K9" s="12"/>
      <c r="L9" s="12"/>
      <c r="M9" s="10"/>
      <c r="N9" s="8">
        <f aca="true" t="shared" si="0" ref="N9:N15">SUM(B9:M9)</f>
        <v>47.7</v>
      </c>
    </row>
    <row r="10" spans="1:14" ht="12.75">
      <c r="A10" s="3" t="s">
        <v>11</v>
      </c>
      <c r="B10" s="10"/>
      <c r="C10" s="10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8">
        <f t="shared" si="0"/>
        <v>0</v>
      </c>
    </row>
    <row r="11" spans="1:14" ht="12.75">
      <c r="A11" s="3" t="s">
        <v>12</v>
      </c>
      <c r="C11" s="12"/>
      <c r="D11" s="12"/>
      <c r="E11" s="10"/>
      <c r="F11" s="12"/>
      <c r="G11" s="10"/>
      <c r="H11" s="10"/>
      <c r="I11" s="12"/>
      <c r="J11" s="10"/>
      <c r="K11" s="10"/>
      <c r="M11" s="10"/>
      <c r="N11" s="8">
        <f>SUM(B11:M11)</f>
        <v>0</v>
      </c>
    </row>
    <row r="12" spans="1:14" ht="12.75">
      <c r="A12" s="3" t="s">
        <v>13</v>
      </c>
      <c r="B12" s="10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0</v>
      </c>
    </row>
    <row r="13" spans="1:14" ht="12.75">
      <c r="A13" s="3" t="s">
        <v>14</v>
      </c>
      <c r="B13" s="13"/>
      <c r="C13" s="10"/>
      <c r="D13" s="10"/>
      <c r="E13" s="10"/>
      <c r="F13" s="10"/>
      <c r="G13" s="12"/>
      <c r="H13" s="10"/>
      <c r="I13" s="10"/>
      <c r="J13" s="10"/>
      <c r="K13" s="10"/>
      <c r="L13" s="10"/>
      <c r="M13" s="10"/>
      <c r="N13" s="8">
        <f t="shared" si="0"/>
        <v>0</v>
      </c>
    </row>
    <row r="14" spans="1:14" ht="12.75">
      <c r="A14" s="3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0"/>
        <v>0</v>
      </c>
    </row>
    <row r="15" spans="1:14" ht="12.75">
      <c r="A15" s="3" t="s">
        <v>34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8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>
        <f>SUM(N7:N15)</f>
        <v>128.95</v>
      </c>
    </row>
    <row r="17" spans="1:13" ht="13.5" thickTop="1">
      <c r="A17" s="3" t="s">
        <v>16</v>
      </c>
      <c r="B17" s="10">
        <f aca="true" t="shared" si="1" ref="B17:L17">SUM(B7:B16)</f>
        <v>128.95</v>
      </c>
      <c r="C17" s="10">
        <f t="shared" si="1"/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>SUM(M7:M16)</f>
        <v>0</v>
      </c>
    </row>
    <row r="18" spans="1:13" ht="12.75">
      <c r="A18" s="7" t="s">
        <v>24</v>
      </c>
      <c r="B18" s="12">
        <f>SUM(B7:B16)</f>
        <v>128.95</v>
      </c>
      <c r="C18" s="8">
        <f aca="true" t="shared" si="2" ref="C18:J18">SUM(B18+C17)</f>
        <v>128.95</v>
      </c>
      <c r="D18" s="8">
        <f t="shared" si="2"/>
        <v>128.95</v>
      </c>
      <c r="E18" s="8">
        <f t="shared" si="2"/>
        <v>128.95</v>
      </c>
      <c r="F18" s="8">
        <f t="shared" si="2"/>
        <v>128.95</v>
      </c>
      <c r="G18" s="8">
        <f t="shared" si="2"/>
        <v>128.95</v>
      </c>
      <c r="H18" s="8">
        <f t="shared" si="2"/>
        <v>128.95</v>
      </c>
      <c r="I18" s="8">
        <f t="shared" si="2"/>
        <v>128.95</v>
      </c>
      <c r="J18" s="8">
        <f t="shared" si="2"/>
        <v>128.95</v>
      </c>
      <c r="K18" s="8">
        <f>SUM(J18+K17)</f>
        <v>128.95</v>
      </c>
      <c r="L18" s="8">
        <f>SUM(K18+L17)</f>
        <v>128.95</v>
      </c>
      <c r="M18" s="8">
        <f>SUM(L18+M17)</f>
        <v>128.95</v>
      </c>
    </row>
    <row r="19" spans="1:5" ht="12.75">
      <c r="A19" s="7"/>
      <c r="C19" s="8"/>
      <c r="D19" s="8"/>
      <c r="E19" s="8"/>
    </row>
    <row r="20" ht="12.75">
      <c r="A20" s="3" t="s">
        <v>17</v>
      </c>
    </row>
    <row r="21" spans="1:13" ht="12.75">
      <c r="A21" s="3" t="s">
        <v>18</v>
      </c>
      <c r="B21" s="14">
        <v>141554</v>
      </c>
      <c r="C21" s="14">
        <f aca="true" t="shared" si="3" ref="C21:H21">B22</f>
        <v>141735</v>
      </c>
      <c r="D21" s="14">
        <f t="shared" si="3"/>
        <v>141902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>H22</f>
        <v>0</v>
      </c>
      <c r="J21" s="14">
        <f>I22</f>
        <v>0</v>
      </c>
      <c r="K21" s="14">
        <f>J22</f>
        <v>0</v>
      </c>
      <c r="L21" s="14">
        <f>K22</f>
        <v>0</v>
      </c>
      <c r="M21" s="14">
        <f>L22</f>
        <v>0</v>
      </c>
    </row>
    <row r="22" spans="1:13" ht="12.75">
      <c r="A22" s="3" t="s">
        <v>19</v>
      </c>
      <c r="B22" s="14">
        <v>141735</v>
      </c>
      <c r="C22" s="14">
        <v>141902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7" t="s">
        <v>20</v>
      </c>
      <c r="B23" s="14">
        <f>SUM(B22-B21)</f>
        <v>181</v>
      </c>
      <c r="C23" s="14">
        <f aca="true" t="shared" si="4" ref="C23:M23">SUM(C22-C21)</f>
        <v>167</v>
      </c>
      <c r="D23" s="14">
        <f t="shared" si="4"/>
        <v>-141902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</row>
    <row r="24" spans="1:13" ht="12.75">
      <c r="A24" s="7" t="s">
        <v>25</v>
      </c>
      <c r="B24" s="14">
        <f>SUM(B22-B21)</f>
        <v>181</v>
      </c>
      <c r="C24" s="14">
        <f aca="true" t="shared" si="5" ref="C24:J24">SUM(B24+C23)</f>
        <v>348</v>
      </c>
      <c r="D24" s="14">
        <f t="shared" si="5"/>
        <v>-141554</v>
      </c>
      <c r="E24" s="14">
        <f t="shared" si="5"/>
        <v>-141554</v>
      </c>
      <c r="F24" s="14">
        <f t="shared" si="5"/>
        <v>-141554</v>
      </c>
      <c r="G24" s="14">
        <f t="shared" si="5"/>
        <v>-141554</v>
      </c>
      <c r="H24" s="14">
        <f t="shared" si="5"/>
        <v>-141554</v>
      </c>
      <c r="I24" s="14">
        <f t="shared" si="5"/>
        <v>-141554</v>
      </c>
      <c r="J24" s="14">
        <f t="shared" si="5"/>
        <v>-141554</v>
      </c>
      <c r="K24" s="14">
        <f>SUM(J24+K23)</f>
        <v>-141554</v>
      </c>
      <c r="L24" s="14">
        <f>SUM(K24+L23)</f>
        <v>-141554</v>
      </c>
      <c r="M24" s="14">
        <f>SUM(L24+M23)</f>
        <v>-141554</v>
      </c>
    </row>
    <row r="25" spans="1:13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7" t="s">
        <v>37</v>
      </c>
      <c r="B26" s="15">
        <v>37.689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7" t="s">
        <v>36</v>
      </c>
      <c r="B27" s="18">
        <f>SUM(B23/B26)</f>
        <v>4.802462256891931</v>
      </c>
      <c r="C27" s="18" t="e">
        <f>SUM(C23/C26)</f>
        <v>#DIV/0!</v>
      </c>
      <c r="D27" s="18" t="e">
        <f>SUM(D23/D26)</f>
        <v>#DIV/0!</v>
      </c>
      <c r="E27" s="18" t="e">
        <f aca="true" t="shared" si="6" ref="E27:M27">SUM(E23/E26)</f>
        <v>#DIV/0!</v>
      </c>
      <c r="F27" s="18" t="e">
        <f t="shared" si="6"/>
        <v>#DIV/0!</v>
      </c>
      <c r="G27" s="18" t="e">
        <f t="shared" si="6"/>
        <v>#DIV/0!</v>
      </c>
      <c r="H27" s="18" t="e">
        <f t="shared" si="6"/>
        <v>#DIV/0!</v>
      </c>
      <c r="I27" s="18" t="e">
        <f t="shared" si="6"/>
        <v>#DIV/0!</v>
      </c>
      <c r="J27" s="18" t="e">
        <f t="shared" si="6"/>
        <v>#DIV/0!</v>
      </c>
      <c r="K27" s="18" t="e">
        <f t="shared" si="6"/>
        <v>#DIV/0!</v>
      </c>
      <c r="L27" s="18" t="e">
        <f t="shared" si="6"/>
        <v>#DIV/0!</v>
      </c>
      <c r="M27" s="18" t="e">
        <f t="shared" si="6"/>
        <v>#DIV/0!</v>
      </c>
    </row>
    <row r="28" spans="1:13" ht="12.75">
      <c r="A28" s="7" t="s">
        <v>35</v>
      </c>
      <c r="B28" s="12">
        <f>SUM(B8/B26)</f>
        <v>2.155801427472207</v>
      </c>
      <c r="C28" s="12" t="e">
        <f aca="true" t="shared" si="7" ref="C28:L28">SUM(C8/C26)</f>
        <v>#DIV/0!</v>
      </c>
      <c r="D28" s="12" t="e">
        <f t="shared" si="7"/>
        <v>#DIV/0!</v>
      </c>
      <c r="E28" s="12" t="e">
        <f t="shared" si="7"/>
        <v>#DIV/0!</v>
      </c>
      <c r="F28" s="12" t="e">
        <f t="shared" si="7"/>
        <v>#DIV/0!</v>
      </c>
      <c r="G28" s="12" t="e">
        <f t="shared" si="7"/>
        <v>#DIV/0!</v>
      </c>
      <c r="H28" s="12" t="e">
        <f t="shared" si="7"/>
        <v>#DIV/0!</v>
      </c>
      <c r="I28" s="12" t="e">
        <f t="shared" si="7"/>
        <v>#DIV/0!</v>
      </c>
      <c r="J28" s="12" t="e">
        <f t="shared" si="7"/>
        <v>#DIV/0!</v>
      </c>
      <c r="K28" s="12" t="e">
        <f t="shared" si="7"/>
        <v>#DIV/0!</v>
      </c>
      <c r="L28" s="12" t="e">
        <f t="shared" si="7"/>
        <v>#DIV/0!</v>
      </c>
      <c r="M28" s="12" t="e">
        <f>SUM(M8/M26)</f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0.7124309392265192</v>
      </c>
      <c r="C30" s="9">
        <f t="shared" si="8"/>
        <v>0</v>
      </c>
      <c r="D30" s="9">
        <f t="shared" si="8"/>
        <v>0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0.7124309392265192</v>
      </c>
      <c r="C31" s="9">
        <f t="shared" si="8"/>
        <v>0.3705459770114942</v>
      </c>
      <c r="D31" s="9">
        <f t="shared" si="8"/>
        <v>-0.0009109597750681718</v>
      </c>
      <c r="E31" s="9">
        <f t="shared" si="8"/>
        <v>-0.0009109597750681718</v>
      </c>
      <c r="F31" s="9">
        <f t="shared" si="8"/>
        <v>-0.0009109597750681718</v>
      </c>
      <c r="G31" s="9">
        <f t="shared" si="8"/>
        <v>-0.0009109597750681718</v>
      </c>
      <c r="H31" s="9">
        <f t="shared" si="8"/>
        <v>-0.0009109597750681718</v>
      </c>
      <c r="I31" s="9">
        <f t="shared" si="8"/>
        <v>-0.0009109597750681718</v>
      </c>
      <c r="J31" s="9">
        <f t="shared" si="8"/>
        <v>-0.0009109597750681718</v>
      </c>
      <c r="K31" s="9">
        <f t="shared" si="8"/>
        <v>-0.0009109597750681718</v>
      </c>
      <c r="L31" s="9">
        <f t="shared" si="8"/>
        <v>-0.0009109597750681718</v>
      </c>
      <c r="M31" s="9">
        <f t="shared" si="8"/>
        <v>-0.0009109597750681718</v>
      </c>
    </row>
  </sheetData>
  <sheetProtection/>
  <printOptions gridLines="1"/>
  <pageMargins left="0.5" right="0.25" top="1.5" bottom="1" header="1" footer="0.5"/>
  <pageSetup horizontalDpi="600" verticalDpi="600" orientation="landscape" scale="85" r:id="rId1"/>
  <headerFooter alignWithMargins="0">
    <oddHeader>&amp;C&amp;A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xSplit="1" topLeftCell="B1" activePane="topRight" state="frozen"/>
      <selection pane="topLeft" activeCell="B8" sqref="B8"/>
      <selection pane="topRight" activeCell="C9" sqref="C9"/>
    </sheetView>
  </sheetViews>
  <sheetFormatPr defaultColWidth="9.140625" defaultRowHeight="12.75"/>
  <cols>
    <col min="1" max="1" width="18.57421875" style="0" customWidth="1"/>
    <col min="2" max="9" width="10.28125" style="0" customWidth="1"/>
    <col min="10" max="10" width="11.00390625" style="0" customWidth="1"/>
    <col min="11" max="13" width="10.28125" style="0" customWidth="1"/>
    <col min="14" max="14" width="10.28125" style="19" customWidth="1"/>
  </cols>
  <sheetData>
    <row r="1" spans="1:12" ht="12.75">
      <c r="A1" s="3" t="s">
        <v>1</v>
      </c>
      <c r="B1" s="6" t="s">
        <v>91</v>
      </c>
      <c r="C1" s="5"/>
      <c r="D1" s="27"/>
      <c r="E1" s="27"/>
      <c r="F1" s="27"/>
      <c r="G1" s="7" t="s">
        <v>2</v>
      </c>
      <c r="H1" s="6" t="s">
        <v>90</v>
      </c>
      <c r="I1" s="3" t="s">
        <v>22</v>
      </c>
      <c r="J1" s="31" t="s">
        <v>39</v>
      </c>
      <c r="K1" s="32"/>
      <c r="L1" s="26"/>
    </row>
    <row r="2" spans="2:8" ht="12.75">
      <c r="B2" s="30" t="s">
        <v>40</v>
      </c>
      <c r="C2" s="34" t="s">
        <v>92</v>
      </c>
      <c r="D2" s="51"/>
      <c r="E2" s="1"/>
      <c r="F2" s="1"/>
      <c r="H2" s="37"/>
    </row>
    <row r="3" spans="2:8" ht="12.75">
      <c r="B3" s="30" t="s">
        <v>41</v>
      </c>
      <c r="D3" s="28" t="s">
        <v>93</v>
      </c>
      <c r="E3" s="33">
        <v>42774</v>
      </c>
      <c r="F3" s="1"/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6" t="s">
        <v>38</v>
      </c>
    </row>
    <row r="6" spans="2:14" s="25" customFormat="1" ht="12.75">
      <c r="B6" s="36"/>
      <c r="C6" s="36" t="s">
        <v>94</v>
      </c>
      <c r="D6" s="36" t="s">
        <v>95</v>
      </c>
      <c r="E6" s="36" t="s">
        <v>96</v>
      </c>
      <c r="F6" s="36" t="s">
        <v>97</v>
      </c>
      <c r="G6" s="36" t="s">
        <v>98</v>
      </c>
      <c r="H6" s="36" t="s">
        <v>99</v>
      </c>
      <c r="I6" s="36" t="s">
        <v>100</v>
      </c>
      <c r="J6" s="36" t="s">
        <v>101</v>
      </c>
      <c r="K6" s="36" t="s">
        <v>102</v>
      </c>
      <c r="L6" s="36" t="s">
        <v>103</v>
      </c>
      <c r="M6" s="36" t="s">
        <v>104</v>
      </c>
      <c r="N6" s="38"/>
    </row>
    <row r="7" spans="1:14" ht="12.75">
      <c r="A7" s="3" t="s">
        <v>8</v>
      </c>
      <c r="B7" s="20"/>
      <c r="C7" s="20">
        <v>742.39</v>
      </c>
      <c r="D7" s="20">
        <v>742.39</v>
      </c>
      <c r="E7" s="20">
        <v>742.39</v>
      </c>
      <c r="F7" s="20">
        <v>742.39</v>
      </c>
      <c r="G7" s="20">
        <v>742.39</v>
      </c>
      <c r="H7" s="20">
        <v>742.39</v>
      </c>
      <c r="I7" s="20">
        <v>742.39</v>
      </c>
      <c r="J7" s="20">
        <v>742.39</v>
      </c>
      <c r="K7" s="20">
        <v>742.39</v>
      </c>
      <c r="L7" s="20">
        <v>742.39</v>
      </c>
      <c r="M7" s="20">
        <v>742.39</v>
      </c>
      <c r="N7" s="19">
        <f aca="true" t="shared" si="0" ref="N7:N15">SUM(B7:M7)</f>
        <v>8166.290000000002</v>
      </c>
    </row>
    <row r="8" spans="1:14" ht="12.75">
      <c r="A8" s="3" t="s">
        <v>9</v>
      </c>
      <c r="B8" s="20">
        <v>45.07</v>
      </c>
      <c r="C8" s="20">
        <v>118.66</v>
      </c>
      <c r="D8" s="20"/>
      <c r="E8" s="47"/>
      <c r="F8" s="20"/>
      <c r="G8" s="20"/>
      <c r="H8" s="20"/>
      <c r="I8" s="20"/>
      <c r="J8" s="10"/>
      <c r="K8" s="20"/>
      <c r="L8" s="20"/>
      <c r="M8" s="20"/>
      <c r="N8" s="19">
        <f>SUM(B8:M8)</f>
        <v>163.73</v>
      </c>
    </row>
    <row r="9" spans="1:14" ht="12.75">
      <c r="A9" s="3" t="s">
        <v>10</v>
      </c>
      <c r="B9" s="10"/>
      <c r="C9" s="20"/>
      <c r="D9" s="20"/>
      <c r="E9" s="41"/>
      <c r="F9" s="20"/>
      <c r="G9" s="20"/>
      <c r="H9" s="20"/>
      <c r="I9" s="10"/>
      <c r="K9" s="20"/>
      <c r="L9" s="20"/>
      <c r="M9" s="20"/>
      <c r="N9" s="19">
        <f t="shared" si="0"/>
        <v>0</v>
      </c>
    </row>
    <row r="10" spans="1:14" ht="12.75">
      <c r="A10" s="3" t="s">
        <v>11</v>
      </c>
      <c r="B10" s="10"/>
      <c r="C10" s="10"/>
      <c r="D10" s="10"/>
      <c r="E10" s="47"/>
      <c r="F10" s="10"/>
      <c r="G10" s="10"/>
      <c r="I10" s="10"/>
      <c r="J10" s="10"/>
      <c r="K10" s="10"/>
      <c r="L10" s="10"/>
      <c r="M10" s="20"/>
      <c r="N10" s="19">
        <f t="shared" si="0"/>
        <v>0</v>
      </c>
    </row>
    <row r="11" spans="1:14" ht="12.75">
      <c r="A11" s="3" t="s">
        <v>12</v>
      </c>
      <c r="B11" s="10"/>
      <c r="C11" s="10"/>
      <c r="E11" s="47"/>
      <c r="F11" s="10"/>
      <c r="G11" s="10"/>
      <c r="H11" s="10"/>
      <c r="I11" s="10"/>
      <c r="K11" s="10"/>
      <c r="L11" s="10"/>
      <c r="M11" s="20"/>
      <c r="N11" s="19">
        <f t="shared" si="0"/>
        <v>0</v>
      </c>
    </row>
    <row r="12" spans="1:14" ht="12.75">
      <c r="A12" s="3" t="s">
        <v>13</v>
      </c>
      <c r="B12" s="10"/>
      <c r="C12" s="10"/>
      <c r="D12" s="10"/>
      <c r="E12" s="47"/>
      <c r="F12" s="10"/>
      <c r="G12" s="10"/>
      <c r="H12" s="10"/>
      <c r="I12" s="10"/>
      <c r="J12" s="10"/>
      <c r="K12" s="10"/>
      <c r="L12" s="10"/>
      <c r="M12" s="20"/>
      <c r="N12" s="19">
        <f t="shared" si="0"/>
        <v>0</v>
      </c>
    </row>
    <row r="13" spans="1:14" ht="12.75">
      <c r="A13" s="3" t="s">
        <v>14</v>
      </c>
      <c r="B13" s="10"/>
      <c r="C13" s="10"/>
      <c r="D13" s="23"/>
      <c r="E13" s="47"/>
      <c r="F13" s="23"/>
      <c r="G13" s="23"/>
      <c r="H13" s="10"/>
      <c r="I13" s="10"/>
      <c r="J13" s="10"/>
      <c r="K13" s="10"/>
      <c r="L13" s="10"/>
      <c r="M13" s="10"/>
      <c r="N13" s="19">
        <f t="shared" si="0"/>
        <v>0</v>
      </c>
    </row>
    <row r="14" spans="1:14" ht="12.75">
      <c r="A14" s="3" t="s">
        <v>15</v>
      </c>
      <c r="B14" s="10"/>
      <c r="C14" s="10"/>
      <c r="D14" s="10"/>
      <c r="E14" s="47"/>
      <c r="F14" s="10"/>
      <c r="G14" s="23"/>
      <c r="H14" s="10"/>
      <c r="I14" s="10"/>
      <c r="J14" s="10"/>
      <c r="K14" s="10"/>
      <c r="L14" s="10"/>
      <c r="M14" s="10"/>
      <c r="N14" s="19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>
        <f>SUM(N7:N15)</f>
        <v>8330.020000000002</v>
      </c>
    </row>
    <row r="17" spans="1:13" ht="13.5" thickTop="1">
      <c r="A17" s="3" t="s">
        <v>16</v>
      </c>
      <c r="B17" s="20">
        <f aca="true" t="shared" si="1" ref="B17:M17">SUM(B7:B16)</f>
        <v>45.07</v>
      </c>
      <c r="C17" s="10">
        <f t="shared" si="1"/>
        <v>861.05</v>
      </c>
      <c r="D17" s="10">
        <f t="shared" si="1"/>
        <v>742.39</v>
      </c>
      <c r="E17" s="10">
        <f t="shared" si="1"/>
        <v>742.39</v>
      </c>
      <c r="F17" s="10">
        <f t="shared" si="1"/>
        <v>742.39</v>
      </c>
      <c r="G17" s="10">
        <f t="shared" si="1"/>
        <v>742.39</v>
      </c>
      <c r="H17" s="10">
        <f t="shared" si="1"/>
        <v>742.39</v>
      </c>
      <c r="I17" s="10">
        <f t="shared" si="1"/>
        <v>742.39</v>
      </c>
      <c r="J17" s="10">
        <f t="shared" si="1"/>
        <v>742.39</v>
      </c>
      <c r="K17" s="10">
        <f t="shared" si="1"/>
        <v>742.39</v>
      </c>
      <c r="L17" s="10">
        <f t="shared" si="1"/>
        <v>742.39</v>
      </c>
      <c r="M17" s="10">
        <f t="shared" si="1"/>
        <v>742.39</v>
      </c>
    </row>
    <row r="18" spans="1:13" ht="12.75">
      <c r="A18" s="7" t="s">
        <v>24</v>
      </c>
      <c r="B18" s="20">
        <f>SUM(B7:B16)</f>
        <v>45.07</v>
      </c>
      <c r="C18" s="19">
        <f aca="true" t="shared" si="2" ref="C18:M18">SUM(B18+C17)</f>
        <v>906.12</v>
      </c>
      <c r="D18" s="19">
        <f t="shared" si="2"/>
        <v>1648.51</v>
      </c>
      <c r="E18" s="19">
        <f t="shared" si="2"/>
        <v>2390.9</v>
      </c>
      <c r="F18" s="19">
        <f t="shared" si="2"/>
        <v>3133.29</v>
      </c>
      <c r="G18" s="19">
        <f t="shared" si="2"/>
        <v>3875.68</v>
      </c>
      <c r="H18" s="19">
        <f t="shared" si="2"/>
        <v>4618.07</v>
      </c>
      <c r="I18" s="19">
        <f t="shared" si="2"/>
        <v>5360.46</v>
      </c>
      <c r="J18" s="19">
        <f t="shared" si="2"/>
        <v>6102.85</v>
      </c>
      <c r="K18" s="19">
        <f t="shared" si="2"/>
        <v>6845.240000000001</v>
      </c>
      <c r="L18" s="19">
        <f t="shared" si="2"/>
        <v>7587.630000000001</v>
      </c>
      <c r="M18" s="19">
        <f t="shared" si="2"/>
        <v>8330.02</v>
      </c>
    </row>
    <row r="19" spans="1:5" ht="12.75">
      <c r="A19" s="7"/>
      <c r="C19" s="19"/>
      <c r="D19" s="19"/>
      <c r="E19" s="19"/>
    </row>
    <row r="20" ht="12.75">
      <c r="A20" s="3" t="s">
        <v>17</v>
      </c>
    </row>
    <row r="21" spans="1:13" ht="12.75">
      <c r="A21" s="3" t="s">
        <v>18</v>
      </c>
      <c r="B21" s="14">
        <v>0</v>
      </c>
      <c r="C21" s="14">
        <f aca="true" t="shared" si="3" ref="C21:H21">B22</f>
        <v>792</v>
      </c>
      <c r="D21" s="14">
        <f t="shared" si="3"/>
        <v>2666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>H22</f>
        <v>0</v>
      </c>
      <c r="J21" s="14">
        <f>I22</f>
        <v>0</v>
      </c>
      <c r="K21" s="14">
        <f>J22</f>
        <v>0</v>
      </c>
      <c r="L21" s="14">
        <f>K22</f>
        <v>0</v>
      </c>
      <c r="M21" s="14">
        <f>L22</f>
        <v>0</v>
      </c>
    </row>
    <row r="22" spans="1:13" ht="12.75">
      <c r="A22" s="3" t="s">
        <v>19</v>
      </c>
      <c r="B22" s="14">
        <v>792</v>
      </c>
      <c r="C22" s="14">
        <v>2666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7" t="s">
        <v>20</v>
      </c>
      <c r="B23" s="14">
        <f aca="true" t="shared" si="4" ref="B23:M23">SUM(B22-B21)</f>
        <v>792</v>
      </c>
      <c r="C23" s="14">
        <f t="shared" si="4"/>
        <v>1874</v>
      </c>
      <c r="D23" s="14">
        <f t="shared" si="4"/>
        <v>-2666</v>
      </c>
      <c r="E23" s="14">
        <f t="shared" si="4"/>
        <v>0</v>
      </c>
      <c r="F23" s="14">
        <f>SUM(F22-F21)</f>
        <v>0</v>
      </c>
      <c r="G23" s="14">
        <f>SUM(G22-G21)</f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</row>
    <row r="24" spans="1:13" ht="12.75">
      <c r="A24" s="7" t="s">
        <v>25</v>
      </c>
      <c r="B24" s="14">
        <f>SUM(B22-B21)</f>
        <v>792</v>
      </c>
      <c r="C24" s="14">
        <f aca="true" t="shared" si="5" ref="C24:M24">SUM(B24+C23)</f>
        <v>2666</v>
      </c>
      <c r="D24" s="14">
        <f t="shared" si="5"/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  <c r="H24" s="14">
        <f t="shared" si="5"/>
        <v>0</v>
      </c>
      <c r="I24" s="14">
        <f t="shared" si="5"/>
        <v>0</v>
      </c>
      <c r="J24" s="14">
        <f t="shared" si="5"/>
        <v>0</v>
      </c>
      <c r="K24" s="14">
        <f t="shared" si="5"/>
        <v>0</v>
      </c>
      <c r="L24" s="14">
        <f t="shared" si="5"/>
        <v>0</v>
      </c>
      <c r="M24" s="14">
        <f t="shared" si="5"/>
        <v>0</v>
      </c>
    </row>
    <row r="25" spans="1:13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7" t="s">
        <v>37</v>
      </c>
      <c r="B26" s="15">
        <v>21.78</v>
      </c>
      <c r="C26" s="15">
        <v>69.958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7" t="s">
        <v>36</v>
      </c>
      <c r="B27" s="22">
        <f aca="true" t="shared" si="6" ref="B27:M27">SUM(B23/B26)</f>
        <v>36.36363636363636</v>
      </c>
      <c r="C27" s="22">
        <f t="shared" si="6"/>
        <v>26.787501072071816</v>
      </c>
      <c r="D27" s="22" t="e">
        <f t="shared" si="6"/>
        <v>#DIV/0!</v>
      </c>
      <c r="E27" s="22" t="e">
        <f t="shared" si="6"/>
        <v>#DIV/0!</v>
      </c>
      <c r="F27" s="22" t="e">
        <f t="shared" si="6"/>
        <v>#DIV/0!</v>
      </c>
      <c r="G27" s="22" t="e">
        <f t="shared" si="6"/>
        <v>#DIV/0!</v>
      </c>
      <c r="H27" s="22" t="e">
        <f t="shared" si="6"/>
        <v>#DIV/0!</v>
      </c>
      <c r="I27" s="22" t="e">
        <f t="shared" si="6"/>
        <v>#DIV/0!</v>
      </c>
      <c r="J27" s="22" t="e">
        <f t="shared" si="6"/>
        <v>#DIV/0!</v>
      </c>
      <c r="K27" s="22" t="e">
        <f t="shared" si="6"/>
        <v>#DIV/0!</v>
      </c>
      <c r="L27" s="22" t="e">
        <f t="shared" si="6"/>
        <v>#DIV/0!</v>
      </c>
      <c r="M27" s="22" t="e">
        <f t="shared" si="6"/>
        <v>#DIV/0!</v>
      </c>
    </row>
    <row r="28" spans="1:13" ht="12.75">
      <c r="A28" s="7" t="s">
        <v>35</v>
      </c>
      <c r="B28" s="20">
        <f aca="true" t="shared" si="7" ref="B28:L28">SUM(B8/B26)</f>
        <v>2.069329660238751</v>
      </c>
      <c r="C28" s="20">
        <f t="shared" si="7"/>
        <v>1.696160553474942</v>
      </c>
      <c r="D28" s="20" t="e">
        <f t="shared" si="7"/>
        <v>#DIV/0!</v>
      </c>
      <c r="E28" s="20" t="e">
        <f>SUM(E8/E26)</f>
        <v>#DIV/0!</v>
      </c>
      <c r="F28" s="20" t="e">
        <f t="shared" si="7"/>
        <v>#DIV/0!</v>
      </c>
      <c r="G28" s="20" t="e">
        <f t="shared" si="7"/>
        <v>#DIV/0!</v>
      </c>
      <c r="H28" s="20" t="e">
        <f t="shared" si="7"/>
        <v>#DIV/0!</v>
      </c>
      <c r="I28" s="20" t="e">
        <f t="shared" si="7"/>
        <v>#DIV/0!</v>
      </c>
      <c r="J28" s="20" t="e">
        <f t="shared" si="7"/>
        <v>#DIV/0!</v>
      </c>
      <c r="K28" s="20" t="e">
        <f t="shared" si="7"/>
        <v>#DIV/0!</v>
      </c>
      <c r="L28" s="20" t="e">
        <f t="shared" si="7"/>
        <v>#DIV/0!</v>
      </c>
      <c r="M28" s="20" t="e">
        <f>SUM(M8/M26)</f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0.056906565656565655</v>
      </c>
      <c r="C30" s="9">
        <f t="shared" si="8"/>
        <v>0.45947171824973315</v>
      </c>
      <c r="D30" s="9">
        <f t="shared" si="8"/>
        <v>-0.27846586646661664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0.056906565656565655</v>
      </c>
      <c r="C31" s="9">
        <f t="shared" si="8"/>
        <v>0.33987996999249814</v>
      </c>
      <c r="D31" s="9" t="e">
        <f t="shared" si="8"/>
        <v>#DIV/0!</v>
      </c>
      <c r="E31" s="9" t="e">
        <f t="shared" si="8"/>
        <v>#DIV/0!</v>
      </c>
      <c r="F31" s="9" t="e">
        <f t="shared" si="8"/>
        <v>#DIV/0!</v>
      </c>
      <c r="G31" s="9" t="e">
        <f t="shared" si="8"/>
        <v>#DIV/0!</v>
      </c>
      <c r="H31" s="9" t="e">
        <f t="shared" si="8"/>
        <v>#DIV/0!</v>
      </c>
      <c r="I31" s="9" t="e">
        <f t="shared" si="8"/>
        <v>#DIV/0!</v>
      </c>
      <c r="J31" s="9" t="e">
        <f t="shared" si="8"/>
        <v>#DIV/0!</v>
      </c>
      <c r="K31" s="9" t="e">
        <f t="shared" si="8"/>
        <v>#DIV/0!</v>
      </c>
      <c r="L31" s="9" t="e">
        <f t="shared" si="8"/>
        <v>#DIV/0!</v>
      </c>
      <c r="M31" s="9" t="e">
        <f t="shared" si="8"/>
        <v>#DIV/0!</v>
      </c>
    </row>
  </sheetData>
  <sheetProtection/>
  <printOptions gridLines="1"/>
  <pageMargins left="0.5" right="0.25" top="1.5" bottom="1" header="1" footer="0.5"/>
  <pageSetup fitToHeight="1" fitToWidth="1" horizontalDpi="600" verticalDpi="600" orientation="landscape" scale="87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8.57421875" style="0" customWidth="1"/>
    <col min="2" max="9" width="10.28125" style="0" customWidth="1"/>
    <col min="10" max="10" width="11.00390625" style="0" bestFit="1" customWidth="1"/>
    <col min="11" max="13" width="10.28125" style="0" bestFit="1" customWidth="1"/>
    <col min="14" max="14" width="10.28125" style="19" bestFit="1" customWidth="1"/>
  </cols>
  <sheetData>
    <row r="1" spans="1:11" ht="12.75">
      <c r="A1" s="3" t="s">
        <v>1</v>
      </c>
      <c r="B1" s="6" t="s">
        <v>52</v>
      </c>
      <c r="C1" s="5"/>
      <c r="D1" s="5"/>
      <c r="E1" s="5"/>
      <c r="F1" s="5"/>
      <c r="G1" s="7" t="s">
        <v>2</v>
      </c>
      <c r="H1" s="6" t="s">
        <v>64</v>
      </c>
      <c r="I1" s="3" t="s">
        <v>22</v>
      </c>
      <c r="J1" s="6" t="s">
        <v>39</v>
      </c>
      <c r="K1" s="44"/>
    </row>
    <row r="2" spans="2:8" ht="12.75">
      <c r="B2" s="30" t="s">
        <v>44</v>
      </c>
      <c r="C2" s="29" t="s">
        <v>53</v>
      </c>
      <c r="E2" s="1"/>
      <c r="F2" s="1"/>
      <c r="H2" s="43"/>
    </row>
    <row r="3" spans="2:8" ht="12.75">
      <c r="B3" s="30" t="s">
        <v>41</v>
      </c>
      <c r="D3" s="28" t="s">
        <v>54</v>
      </c>
      <c r="E3" s="45">
        <v>43082</v>
      </c>
      <c r="F3" s="1"/>
      <c r="H3" s="43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6" t="s">
        <v>38</v>
      </c>
    </row>
    <row r="6" spans="2:13" ht="12.75">
      <c r="B6" s="3"/>
      <c r="D6" s="36"/>
      <c r="M6" s="36"/>
    </row>
    <row r="7" spans="1:14" ht="12.75">
      <c r="A7" s="3" t="s">
        <v>8</v>
      </c>
      <c r="B7" s="20"/>
      <c r="C7" s="48"/>
      <c r="D7" s="20"/>
      <c r="E7" s="20"/>
      <c r="F7" s="20"/>
      <c r="G7" s="20"/>
      <c r="H7" s="20"/>
      <c r="I7" s="20"/>
      <c r="J7" s="20"/>
      <c r="K7" s="20"/>
      <c r="L7" s="20"/>
      <c r="M7" s="20"/>
      <c r="N7" s="19">
        <f aca="true" t="shared" si="0" ref="N7:N15">SUM(B7:M7)</f>
        <v>0</v>
      </c>
    </row>
    <row r="8" spans="1:14" ht="12.75">
      <c r="A8" s="3" t="s">
        <v>9</v>
      </c>
      <c r="B8" s="20"/>
      <c r="C8" s="48">
        <v>98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19">
        <f t="shared" si="0"/>
        <v>98</v>
      </c>
    </row>
    <row r="9" spans="1:14" ht="12.75">
      <c r="A9" s="3" t="s">
        <v>10</v>
      </c>
      <c r="B9">
        <v>73.11</v>
      </c>
      <c r="C9" s="49"/>
      <c r="D9" s="20"/>
      <c r="E9" s="10"/>
      <c r="F9" s="20"/>
      <c r="G9" s="10"/>
      <c r="H9" s="20"/>
      <c r="I9" s="10"/>
      <c r="J9" s="46"/>
      <c r="K9" s="20"/>
      <c r="L9" s="20"/>
      <c r="M9" s="20"/>
      <c r="N9" s="19">
        <f t="shared" si="0"/>
        <v>73.11</v>
      </c>
    </row>
    <row r="10" spans="1:14" ht="12.75">
      <c r="A10" s="3" t="s">
        <v>11</v>
      </c>
      <c r="B10" s="10"/>
      <c r="C10" s="48"/>
      <c r="D10" s="10"/>
      <c r="E10" s="10"/>
      <c r="F10" s="10"/>
      <c r="G10" s="10"/>
      <c r="H10" s="20"/>
      <c r="I10" s="10"/>
      <c r="J10" s="20"/>
      <c r="K10" s="20"/>
      <c r="L10" s="20"/>
      <c r="M10" s="20"/>
      <c r="N10" s="19">
        <f t="shared" si="0"/>
        <v>0</v>
      </c>
    </row>
    <row r="11" spans="1:14" ht="12.75">
      <c r="A11" s="3" t="s">
        <v>12</v>
      </c>
      <c r="B11" s="20"/>
      <c r="C11" s="47"/>
      <c r="D11" s="10"/>
      <c r="E11" s="10"/>
      <c r="F11" s="10"/>
      <c r="G11" s="20"/>
      <c r="H11" s="20"/>
      <c r="I11" s="10"/>
      <c r="J11" s="20"/>
      <c r="K11" s="20"/>
      <c r="L11" s="20"/>
      <c r="M11" s="20"/>
      <c r="N11" s="19">
        <f t="shared" si="0"/>
        <v>0</v>
      </c>
    </row>
    <row r="12" spans="1:14" ht="12.75">
      <c r="A12" s="3" t="s">
        <v>13</v>
      </c>
      <c r="B12" s="10"/>
      <c r="C12" s="4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9">
        <f t="shared" si="0"/>
        <v>0</v>
      </c>
    </row>
    <row r="13" spans="1:14" ht="12.75">
      <c r="A13" s="3" t="s">
        <v>14</v>
      </c>
      <c r="B13" s="10"/>
      <c r="C13" s="49"/>
      <c r="D13" s="10"/>
      <c r="E13" s="20"/>
      <c r="F13" s="20"/>
      <c r="G13" s="10"/>
      <c r="H13" s="10"/>
      <c r="I13" s="10"/>
      <c r="J13" s="10"/>
      <c r="K13" s="10"/>
      <c r="M13" s="10"/>
      <c r="N13" s="19">
        <f>SUM(B13:M13)</f>
        <v>0</v>
      </c>
    </row>
    <row r="14" spans="1:14" ht="12.75">
      <c r="A14" s="3" t="s">
        <v>15</v>
      </c>
      <c r="B14" s="10"/>
      <c r="C14" s="4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9">
        <f t="shared" si="0"/>
        <v>0</v>
      </c>
    </row>
    <row r="15" spans="1:14" ht="12.75">
      <c r="A15" s="3" t="s">
        <v>34</v>
      </c>
      <c r="B15" s="10"/>
      <c r="C15" s="4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>
        <f t="shared" si="0"/>
        <v>0</v>
      </c>
    </row>
    <row r="16" spans="1:14" ht="13.5" thickBot="1">
      <c r="A16" s="3"/>
      <c r="B16" s="10"/>
      <c r="C16" s="4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>
        <f>SUM(N7:N15)</f>
        <v>171.11</v>
      </c>
    </row>
    <row r="17" spans="1:13" ht="13.5" thickTop="1">
      <c r="A17" s="3" t="s">
        <v>16</v>
      </c>
      <c r="B17" s="10">
        <f aca="true" t="shared" si="1" ref="B17:M17">SUM(B7:B16)</f>
        <v>73.11</v>
      </c>
      <c r="C17" s="10">
        <f t="shared" si="1"/>
        <v>98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7" t="s">
        <v>24</v>
      </c>
      <c r="B18" s="20">
        <f>SUM(B7:B16)</f>
        <v>73.11</v>
      </c>
      <c r="C18" s="20">
        <f aca="true" t="shared" si="2" ref="C18:M18">SUM(B18+C17)</f>
        <v>171.11</v>
      </c>
      <c r="D18" s="19">
        <f t="shared" si="2"/>
        <v>171.11</v>
      </c>
      <c r="E18" s="19">
        <f t="shared" si="2"/>
        <v>171.11</v>
      </c>
      <c r="F18" s="19">
        <f t="shared" si="2"/>
        <v>171.11</v>
      </c>
      <c r="G18" s="19">
        <f t="shared" si="2"/>
        <v>171.11</v>
      </c>
      <c r="H18" s="19">
        <f t="shared" si="2"/>
        <v>171.11</v>
      </c>
      <c r="I18" s="19">
        <f t="shared" si="2"/>
        <v>171.11</v>
      </c>
      <c r="J18" s="19">
        <f t="shared" si="2"/>
        <v>171.11</v>
      </c>
      <c r="K18" s="19">
        <f t="shared" si="2"/>
        <v>171.11</v>
      </c>
      <c r="L18" s="19">
        <f t="shared" si="2"/>
        <v>171.11</v>
      </c>
      <c r="M18" s="19">
        <f t="shared" si="2"/>
        <v>171.11</v>
      </c>
    </row>
    <row r="19" spans="1:5" ht="12.75">
      <c r="A19" s="7"/>
      <c r="C19" s="19"/>
      <c r="D19" s="19"/>
      <c r="E19" s="19"/>
    </row>
    <row r="20" ht="12.75">
      <c r="A20" s="3" t="s">
        <v>17</v>
      </c>
    </row>
    <row r="21" spans="1:13" ht="12.75">
      <c r="A21" s="3" t="s">
        <v>18</v>
      </c>
      <c r="B21" s="14">
        <v>18687</v>
      </c>
      <c r="C21" s="14">
        <f aca="true" t="shared" si="3" ref="C21:M21">B22</f>
        <v>18715</v>
      </c>
      <c r="D21" s="14">
        <f t="shared" si="3"/>
        <v>19055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</row>
    <row r="22" spans="1:13" ht="12.75">
      <c r="A22" s="3" t="s">
        <v>19</v>
      </c>
      <c r="B22" s="14">
        <v>18715</v>
      </c>
      <c r="C22" s="14">
        <v>19055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7" t="s">
        <v>20</v>
      </c>
      <c r="B23" s="14">
        <f>SUM(B22-B21)</f>
        <v>28</v>
      </c>
      <c r="C23" s="14">
        <f aca="true" t="shared" si="4" ref="C23:M23">SUM(C22-C21)</f>
        <v>340</v>
      </c>
      <c r="D23" s="14">
        <f t="shared" si="4"/>
        <v>-19055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</row>
    <row r="24" spans="1:13" ht="12.75">
      <c r="A24" s="7" t="s">
        <v>25</v>
      </c>
      <c r="B24" s="14">
        <f>SUM(B22-B21)</f>
        <v>28</v>
      </c>
      <c r="C24" s="14">
        <f aca="true" t="shared" si="5" ref="C24:M24">SUM(B24+C23)</f>
        <v>368</v>
      </c>
      <c r="D24" s="14">
        <f t="shared" si="5"/>
        <v>-18687</v>
      </c>
      <c r="E24" s="14">
        <f t="shared" si="5"/>
        <v>-18687</v>
      </c>
      <c r="F24" s="14">
        <f t="shared" si="5"/>
        <v>-18687</v>
      </c>
      <c r="G24" s="14">
        <f t="shared" si="5"/>
        <v>-18687</v>
      </c>
      <c r="H24" s="14">
        <f t="shared" si="5"/>
        <v>-18687</v>
      </c>
      <c r="I24" s="14">
        <f t="shared" si="5"/>
        <v>-18687</v>
      </c>
      <c r="J24" s="14">
        <f t="shared" si="5"/>
        <v>-18687</v>
      </c>
      <c r="K24" s="14">
        <f t="shared" si="5"/>
        <v>-18687</v>
      </c>
      <c r="L24" s="14">
        <f t="shared" si="5"/>
        <v>-18687</v>
      </c>
      <c r="M24" s="14">
        <f t="shared" si="5"/>
        <v>-18687</v>
      </c>
    </row>
    <row r="25" spans="1:13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7" t="s">
        <v>37</v>
      </c>
      <c r="B26" s="15">
        <v>0</v>
      </c>
      <c r="C26" s="15">
        <v>44.769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7" t="s">
        <v>36</v>
      </c>
      <c r="B27" s="22" t="e">
        <f aca="true" t="shared" si="6" ref="B27:M27">SUM(B23/B26)</f>
        <v>#DIV/0!</v>
      </c>
      <c r="C27" s="22">
        <f t="shared" si="6"/>
        <v>7.594540865330921</v>
      </c>
      <c r="D27" s="22" t="e">
        <f t="shared" si="6"/>
        <v>#DIV/0!</v>
      </c>
      <c r="E27" s="22" t="e">
        <f t="shared" si="6"/>
        <v>#DIV/0!</v>
      </c>
      <c r="F27" s="22" t="e">
        <f t="shared" si="6"/>
        <v>#DIV/0!</v>
      </c>
      <c r="G27" s="22" t="e">
        <f t="shared" si="6"/>
        <v>#DIV/0!</v>
      </c>
      <c r="H27" s="22" t="e">
        <f t="shared" si="6"/>
        <v>#DIV/0!</v>
      </c>
      <c r="I27" s="22" t="e">
        <f t="shared" si="6"/>
        <v>#DIV/0!</v>
      </c>
      <c r="J27" s="22" t="e">
        <f t="shared" si="6"/>
        <v>#DIV/0!</v>
      </c>
      <c r="K27" s="22" t="e">
        <f t="shared" si="6"/>
        <v>#DIV/0!</v>
      </c>
      <c r="L27" s="22" t="e">
        <f t="shared" si="6"/>
        <v>#DIV/0!</v>
      </c>
      <c r="M27" s="22" t="e">
        <f t="shared" si="6"/>
        <v>#DIV/0!</v>
      </c>
    </row>
    <row r="28" spans="1:13" ht="12.75">
      <c r="A28" s="7" t="s">
        <v>35</v>
      </c>
      <c r="B28" s="20" t="e">
        <f aca="true" t="shared" si="7" ref="B28:M28">SUM(B8/B26)</f>
        <v>#DIV/0!</v>
      </c>
      <c r="C28" s="20">
        <f t="shared" si="7"/>
        <v>2.189014720007148</v>
      </c>
      <c r="D28" s="20" t="e">
        <f t="shared" si="7"/>
        <v>#DIV/0!</v>
      </c>
      <c r="E28" s="20" t="e">
        <f t="shared" si="7"/>
        <v>#DIV/0!</v>
      </c>
      <c r="F28" s="20" t="e">
        <f t="shared" si="7"/>
        <v>#DIV/0!</v>
      </c>
      <c r="G28" s="20" t="e">
        <f t="shared" si="7"/>
        <v>#DIV/0!</v>
      </c>
      <c r="H28" s="20" t="e">
        <f t="shared" si="7"/>
        <v>#DIV/0!</v>
      </c>
      <c r="I28" s="20" t="e">
        <f t="shared" si="7"/>
        <v>#DIV/0!</v>
      </c>
      <c r="J28" s="20" t="e">
        <f t="shared" si="7"/>
        <v>#DIV/0!</v>
      </c>
      <c r="K28" s="20" t="e">
        <f t="shared" si="7"/>
        <v>#DIV/0!</v>
      </c>
      <c r="L28" s="20" t="e">
        <f t="shared" si="7"/>
        <v>#DIV/0!</v>
      </c>
      <c r="M28" s="20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2.6110714285714285</v>
      </c>
      <c r="C30" s="9">
        <f t="shared" si="8"/>
        <v>0.28823529411764703</v>
      </c>
      <c r="D30" s="9">
        <f t="shared" si="8"/>
        <v>0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>SUM(J17/J23)</f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2.6110714285714285</v>
      </c>
      <c r="C31" s="9">
        <f t="shared" si="8"/>
        <v>0.46497282608695656</v>
      </c>
      <c r="D31" s="9">
        <f t="shared" si="8"/>
        <v>-0.009156632953390057</v>
      </c>
      <c r="E31" s="9">
        <f t="shared" si="8"/>
        <v>-0.009156632953390057</v>
      </c>
      <c r="F31" s="9">
        <f t="shared" si="8"/>
        <v>-0.009156632953390057</v>
      </c>
      <c r="G31" s="9">
        <f t="shared" si="8"/>
        <v>-0.009156632953390057</v>
      </c>
      <c r="H31" s="9">
        <f t="shared" si="8"/>
        <v>-0.009156632953390057</v>
      </c>
      <c r="I31" s="9">
        <f t="shared" si="8"/>
        <v>-0.009156632953390057</v>
      </c>
      <c r="J31" s="9">
        <f t="shared" si="8"/>
        <v>-0.009156632953390057</v>
      </c>
      <c r="K31" s="9">
        <f t="shared" si="8"/>
        <v>-0.009156632953390057</v>
      </c>
      <c r="L31" s="9">
        <f t="shared" si="8"/>
        <v>-0.009156632953390057</v>
      </c>
      <c r="M31" s="9">
        <f t="shared" si="8"/>
        <v>-0.009156632953390057</v>
      </c>
    </row>
  </sheetData>
  <sheetProtection/>
  <printOptions gridLines="1"/>
  <pageMargins left="0.5" right="0.5" top="1.5" bottom="1" header="1" footer="0.5"/>
  <pageSetup fitToHeight="1" fitToWidth="1" horizontalDpi="600" verticalDpi="600" orientation="landscape" scale="85" r:id="rId1"/>
  <headerFooter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pane xSplit="1" topLeftCell="B1" activePane="topRight" state="frozen"/>
      <selection pane="topLeft" activeCell="B8" sqref="B8"/>
      <selection pane="topRight" activeCell="C27" sqref="C27"/>
    </sheetView>
  </sheetViews>
  <sheetFormatPr defaultColWidth="9.140625" defaultRowHeight="12.75"/>
  <cols>
    <col min="1" max="1" width="18.57421875" style="0" customWidth="1"/>
    <col min="2" max="9" width="10.28125" style="0" customWidth="1"/>
    <col min="10" max="10" width="11.00390625" style="0" bestFit="1" customWidth="1"/>
    <col min="11" max="13" width="10.28125" style="0" bestFit="1" customWidth="1"/>
    <col min="14" max="14" width="10.28125" style="19" bestFit="1" customWidth="1"/>
  </cols>
  <sheetData>
    <row r="1" spans="1:12" ht="12.75">
      <c r="A1" s="3" t="s">
        <v>1</v>
      </c>
      <c r="B1" s="6" t="s">
        <v>81</v>
      </c>
      <c r="C1" s="5"/>
      <c r="D1" s="27"/>
      <c r="E1" s="27"/>
      <c r="F1" s="27"/>
      <c r="G1" s="7" t="s">
        <v>2</v>
      </c>
      <c r="H1" s="6" t="s">
        <v>58</v>
      </c>
      <c r="I1" s="3" t="s">
        <v>22</v>
      </c>
      <c r="J1" s="31" t="s">
        <v>39</v>
      </c>
      <c r="K1" s="32"/>
      <c r="L1" s="26"/>
    </row>
    <row r="2" spans="2:8" ht="12.75">
      <c r="B2" s="30" t="s">
        <v>40</v>
      </c>
      <c r="C2" s="34" t="s">
        <v>82</v>
      </c>
      <c r="D2" s="35"/>
      <c r="E2" s="1"/>
      <c r="F2" s="1"/>
      <c r="H2" s="43"/>
    </row>
    <row r="3" spans="2:8" ht="12.75">
      <c r="B3" s="30" t="s">
        <v>41</v>
      </c>
      <c r="D3" s="28" t="s">
        <v>83</v>
      </c>
      <c r="E3" s="33">
        <v>43207</v>
      </c>
      <c r="F3" s="1"/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6" t="s">
        <v>38</v>
      </c>
    </row>
    <row r="6" spans="2:14" s="25" customFormat="1" ht="12.75">
      <c r="B6" s="36"/>
      <c r="C6" s="36"/>
      <c r="D6" s="36"/>
      <c r="E6" s="36"/>
      <c r="M6" s="36"/>
      <c r="N6" s="38"/>
    </row>
    <row r="7" spans="1:14" ht="12.75">
      <c r="A7" s="3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>
        <f>SUM(B7:M7)</f>
        <v>0</v>
      </c>
    </row>
    <row r="8" spans="1:14" ht="12.75">
      <c r="A8" s="3" t="s">
        <v>9</v>
      </c>
      <c r="B8" s="20">
        <v>304.58</v>
      </c>
      <c r="C8" s="20">
        <v>247.46</v>
      </c>
      <c r="D8" s="20"/>
      <c r="E8" s="20"/>
      <c r="F8" s="20"/>
      <c r="G8" s="20"/>
      <c r="H8" s="20"/>
      <c r="I8" s="20"/>
      <c r="J8" s="10"/>
      <c r="K8" s="20"/>
      <c r="L8" s="20"/>
      <c r="M8" s="20"/>
      <c r="N8" s="19">
        <f aca="true" t="shared" si="0" ref="N8:N15">SUM(B8:M8)</f>
        <v>552.04</v>
      </c>
    </row>
    <row r="9" spans="1:14" ht="12.75">
      <c r="A9" s="3" t="s">
        <v>10</v>
      </c>
      <c r="B9" s="10"/>
      <c r="C9" s="20">
        <v>52.99</v>
      </c>
      <c r="E9" s="20"/>
      <c r="F9" s="20"/>
      <c r="G9" s="20"/>
      <c r="H9" s="10"/>
      <c r="I9" s="10"/>
      <c r="J9" s="20"/>
      <c r="K9" s="20"/>
      <c r="L9" s="20"/>
      <c r="M9" s="20"/>
      <c r="N9" s="19">
        <f t="shared" si="0"/>
        <v>52.99</v>
      </c>
    </row>
    <row r="10" spans="1:14" ht="12.75">
      <c r="A10" s="3" t="s">
        <v>11</v>
      </c>
      <c r="B10" s="10"/>
      <c r="C10" s="10"/>
      <c r="D10" s="20"/>
      <c r="E10" s="10"/>
      <c r="F10" s="10"/>
      <c r="G10" s="10"/>
      <c r="H10" s="10"/>
      <c r="I10" s="10"/>
      <c r="J10" s="10"/>
      <c r="K10" s="10"/>
      <c r="L10" s="10"/>
      <c r="M10" s="20"/>
      <c r="N10" s="19">
        <f t="shared" si="0"/>
        <v>0</v>
      </c>
    </row>
    <row r="11" spans="1:14" ht="12.75">
      <c r="A11" s="3" t="s">
        <v>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0"/>
      <c r="N11" s="19">
        <f t="shared" si="0"/>
        <v>0</v>
      </c>
    </row>
    <row r="12" spans="1:14" ht="12.75">
      <c r="A12" s="3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0"/>
      <c r="N12" s="19">
        <f t="shared" si="0"/>
        <v>0</v>
      </c>
    </row>
    <row r="13" spans="1:14" ht="12.75">
      <c r="A13" s="3" t="s">
        <v>14</v>
      </c>
      <c r="B13" s="10"/>
      <c r="C13" s="10"/>
      <c r="D13" s="23"/>
      <c r="E13" s="10"/>
      <c r="F13" s="23"/>
      <c r="G13" s="23"/>
      <c r="H13" s="10"/>
      <c r="I13" s="10"/>
      <c r="J13" s="10"/>
      <c r="K13" s="10"/>
      <c r="L13" s="10"/>
      <c r="M13" s="10"/>
      <c r="N13" s="19">
        <f t="shared" si="0"/>
        <v>0</v>
      </c>
    </row>
    <row r="14" spans="1:14" ht="12.75">
      <c r="A14" s="3" t="s">
        <v>15</v>
      </c>
      <c r="B14" s="10"/>
      <c r="C14" s="10"/>
      <c r="D14" s="10"/>
      <c r="E14" s="10"/>
      <c r="F14" s="10"/>
      <c r="G14" s="23"/>
      <c r="H14" s="10"/>
      <c r="I14" s="10"/>
      <c r="J14" s="10"/>
      <c r="K14" s="10"/>
      <c r="L14" s="10"/>
      <c r="M14" s="10"/>
      <c r="N14" s="19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>
        <f>SUM(N7:N15)</f>
        <v>605.03</v>
      </c>
    </row>
    <row r="17" spans="1:13" ht="13.5" thickTop="1">
      <c r="A17" s="3" t="s">
        <v>16</v>
      </c>
      <c r="B17" s="20">
        <f aca="true" t="shared" si="1" ref="B17:L17">SUM(B7:B16)</f>
        <v>304.58</v>
      </c>
      <c r="C17" s="10">
        <f t="shared" si="1"/>
        <v>300.45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>SUM(M7:M16)</f>
        <v>0</v>
      </c>
    </row>
    <row r="18" spans="1:13" ht="12.75">
      <c r="A18" s="7" t="s">
        <v>24</v>
      </c>
      <c r="B18" s="20">
        <f>SUM(B7:B16)</f>
        <v>304.58</v>
      </c>
      <c r="C18" s="19">
        <f aca="true" t="shared" si="2" ref="C18:M18">SUM(B18+C17)</f>
        <v>605.03</v>
      </c>
      <c r="D18" s="19">
        <f t="shared" si="2"/>
        <v>605.03</v>
      </c>
      <c r="E18" s="19">
        <f t="shared" si="2"/>
        <v>605.03</v>
      </c>
      <c r="F18" s="19">
        <f t="shared" si="2"/>
        <v>605.03</v>
      </c>
      <c r="G18" s="19">
        <f t="shared" si="2"/>
        <v>605.03</v>
      </c>
      <c r="H18" s="19">
        <f t="shared" si="2"/>
        <v>605.03</v>
      </c>
      <c r="I18" s="19">
        <f t="shared" si="2"/>
        <v>605.03</v>
      </c>
      <c r="J18" s="19">
        <f t="shared" si="2"/>
        <v>605.03</v>
      </c>
      <c r="K18" s="19">
        <f t="shared" si="2"/>
        <v>605.03</v>
      </c>
      <c r="L18" s="19">
        <f t="shared" si="2"/>
        <v>605.03</v>
      </c>
      <c r="M18" s="19">
        <f t="shared" si="2"/>
        <v>605.03</v>
      </c>
    </row>
    <row r="19" spans="1:5" ht="12.75">
      <c r="A19" s="7"/>
      <c r="C19" s="19"/>
      <c r="D19" s="19"/>
      <c r="E19" s="19"/>
    </row>
    <row r="20" ht="12.75">
      <c r="A20" s="3" t="s">
        <v>17</v>
      </c>
    </row>
    <row r="21" spans="1:13" ht="12.75">
      <c r="A21" s="3" t="s">
        <v>18</v>
      </c>
      <c r="B21" s="14">
        <v>23533</v>
      </c>
      <c r="C21" s="14">
        <f aca="true" t="shared" si="3" ref="C21:H21">B22</f>
        <v>26583</v>
      </c>
      <c r="D21" s="14">
        <f t="shared" si="3"/>
        <v>28697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>H22</f>
        <v>0</v>
      </c>
      <c r="J21" s="14">
        <f>I22</f>
        <v>0</v>
      </c>
      <c r="K21" s="14">
        <f>J22</f>
        <v>0</v>
      </c>
      <c r="L21" s="14">
        <f>K22</f>
        <v>0</v>
      </c>
      <c r="M21" s="14">
        <f>L22</f>
        <v>0</v>
      </c>
    </row>
    <row r="22" spans="1:13" ht="12.75">
      <c r="A22" s="3" t="s">
        <v>19</v>
      </c>
      <c r="B22" s="14">
        <v>26583</v>
      </c>
      <c r="C22" s="14">
        <v>28697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7" t="s">
        <v>20</v>
      </c>
      <c r="B23" s="14">
        <f aca="true" t="shared" si="4" ref="B23:M23">SUM(B22-B21)</f>
        <v>3050</v>
      </c>
      <c r="C23" s="14">
        <f t="shared" si="4"/>
        <v>2114</v>
      </c>
      <c r="D23" s="14">
        <f t="shared" si="4"/>
        <v>-28697</v>
      </c>
      <c r="E23" s="14">
        <f t="shared" si="4"/>
        <v>0</v>
      </c>
      <c r="F23" s="14">
        <f t="shared" si="4"/>
        <v>0</v>
      </c>
      <c r="G23" s="14">
        <f>SUM(G22-G21)</f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>SUM(K22-K21)</f>
        <v>0</v>
      </c>
      <c r="L23" s="14">
        <f t="shared" si="4"/>
        <v>0</v>
      </c>
      <c r="M23" s="14">
        <f t="shared" si="4"/>
        <v>0</v>
      </c>
    </row>
    <row r="24" spans="1:13" ht="12.75">
      <c r="A24" s="7" t="s">
        <v>25</v>
      </c>
      <c r="B24" s="14">
        <f>SUM(B22-B21)</f>
        <v>3050</v>
      </c>
      <c r="C24" s="14">
        <f aca="true" t="shared" si="5" ref="C24:M24">SUM(B24+C23)</f>
        <v>5164</v>
      </c>
      <c r="D24" s="14">
        <f t="shared" si="5"/>
        <v>-23533</v>
      </c>
      <c r="E24" s="14">
        <f t="shared" si="5"/>
        <v>-23533</v>
      </c>
      <c r="F24" s="14">
        <f t="shared" si="5"/>
        <v>-23533</v>
      </c>
      <c r="G24" s="14">
        <f t="shared" si="5"/>
        <v>-23533</v>
      </c>
      <c r="H24" s="14">
        <f t="shared" si="5"/>
        <v>-23533</v>
      </c>
      <c r="I24" s="14">
        <f t="shared" si="5"/>
        <v>-23533</v>
      </c>
      <c r="J24" s="14">
        <f t="shared" si="5"/>
        <v>-23533</v>
      </c>
      <c r="K24" s="14">
        <f t="shared" si="5"/>
        <v>-23533</v>
      </c>
      <c r="L24" s="14">
        <f t="shared" si="5"/>
        <v>-23533</v>
      </c>
      <c r="M24" s="14">
        <f t="shared" si="5"/>
        <v>-23533</v>
      </c>
    </row>
    <row r="25" spans="1:13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7" t="s">
        <v>37</v>
      </c>
      <c r="B26" s="15">
        <v>142.037</v>
      </c>
      <c r="C26" s="15">
        <v>117.862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7" t="s">
        <v>36</v>
      </c>
      <c r="B27" s="22">
        <f>SUM(B23/B26)</f>
        <v>21.473278089511886</v>
      </c>
      <c r="C27" s="22">
        <f aca="true" t="shared" si="6" ref="C27:M27">SUM(C23/C26)</f>
        <v>17.93623050686396</v>
      </c>
      <c r="D27" s="22" t="e">
        <f t="shared" si="6"/>
        <v>#DIV/0!</v>
      </c>
      <c r="E27" s="22" t="e">
        <f t="shared" si="6"/>
        <v>#DIV/0!</v>
      </c>
      <c r="F27" s="22" t="e">
        <f t="shared" si="6"/>
        <v>#DIV/0!</v>
      </c>
      <c r="G27" s="22" t="e">
        <f t="shared" si="6"/>
        <v>#DIV/0!</v>
      </c>
      <c r="H27" s="22" t="e">
        <f t="shared" si="6"/>
        <v>#DIV/0!</v>
      </c>
      <c r="I27" s="22" t="e">
        <f t="shared" si="6"/>
        <v>#DIV/0!</v>
      </c>
      <c r="J27" s="22" t="e">
        <f t="shared" si="6"/>
        <v>#DIV/0!</v>
      </c>
      <c r="K27" s="22" t="e">
        <f t="shared" si="6"/>
        <v>#DIV/0!</v>
      </c>
      <c r="L27" s="22" t="e">
        <f t="shared" si="6"/>
        <v>#DIV/0!</v>
      </c>
      <c r="M27" s="22" t="e">
        <f t="shared" si="6"/>
        <v>#DIV/0!</v>
      </c>
    </row>
    <row r="28" spans="1:13" ht="12.75">
      <c r="A28" s="7" t="s">
        <v>35</v>
      </c>
      <c r="B28" s="20">
        <f>SUM(B8/B26)</f>
        <v>2.144370832951977</v>
      </c>
      <c r="C28" s="20">
        <f aca="true" t="shared" si="7" ref="C28:M28">SUM(C8/C26)</f>
        <v>2.099574078159203</v>
      </c>
      <c r="D28" s="20" t="e">
        <f>SUM(D8/D26)</f>
        <v>#DIV/0!</v>
      </c>
      <c r="E28" s="20" t="e">
        <f>SUM(E8/E26)</f>
        <v>#DIV/0!</v>
      </c>
      <c r="F28" s="20" t="e">
        <f t="shared" si="7"/>
        <v>#DIV/0!</v>
      </c>
      <c r="G28" s="20" t="e">
        <f t="shared" si="7"/>
        <v>#DIV/0!</v>
      </c>
      <c r="H28" s="20" t="e">
        <f t="shared" si="7"/>
        <v>#DIV/0!</v>
      </c>
      <c r="I28" s="20" t="e">
        <f t="shared" si="7"/>
        <v>#DIV/0!</v>
      </c>
      <c r="J28" s="20" t="e">
        <f t="shared" si="7"/>
        <v>#DIV/0!</v>
      </c>
      <c r="K28" s="20" t="e">
        <f t="shared" si="7"/>
        <v>#DIV/0!</v>
      </c>
      <c r="L28" s="20" t="e">
        <f t="shared" si="7"/>
        <v>#DIV/0!</v>
      </c>
      <c r="M28" s="20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0.09986229508196721</v>
      </c>
      <c r="C30" s="9">
        <f t="shared" si="8"/>
        <v>0.14212393566698203</v>
      </c>
      <c r="D30" s="9">
        <f t="shared" si="8"/>
        <v>0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0.09986229508196721</v>
      </c>
      <c r="C31" s="9">
        <f t="shared" si="8"/>
        <v>0.11716305189775367</v>
      </c>
      <c r="D31" s="9">
        <f t="shared" si="8"/>
        <v>-0.0257098542472273</v>
      </c>
      <c r="E31" s="9">
        <f t="shared" si="8"/>
        <v>-0.0257098542472273</v>
      </c>
      <c r="F31" s="9">
        <f t="shared" si="8"/>
        <v>-0.0257098542472273</v>
      </c>
      <c r="G31" s="9">
        <f t="shared" si="8"/>
        <v>-0.0257098542472273</v>
      </c>
      <c r="H31" s="9">
        <f t="shared" si="8"/>
        <v>-0.0257098542472273</v>
      </c>
      <c r="I31" s="9">
        <f t="shared" si="8"/>
        <v>-0.0257098542472273</v>
      </c>
      <c r="J31" s="9">
        <f t="shared" si="8"/>
        <v>-0.0257098542472273</v>
      </c>
      <c r="K31" s="9">
        <f t="shared" si="8"/>
        <v>-0.0257098542472273</v>
      </c>
      <c r="L31" s="9">
        <f t="shared" si="8"/>
        <v>-0.0257098542472273</v>
      </c>
      <c r="M31" s="9">
        <f t="shared" si="8"/>
        <v>-0.0257098542472273</v>
      </c>
    </row>
  </sheetData>
  <sheetProtection/>
  <printOptions gridLines="1"/>
  <pageMargins left="0.5" right="0.25" top="1.5" bottom="1" header="1" footer="0.5"/>
  <pageSetup horizontalDpi="600" verticalDpi="600" orientation="landscape" scale="85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xSplit="1" topLeftCell="B1" activePane="topRight" state="frozen"/>
      <selection pane="topLeft" activeCell="B8" sqref="B8"/>
      <selection pane="topRight" activeCell="C27" sqref="C27"/>
    </sheetView>
  </sheetViews>
  <sheetFormatPr defaultColWidth="9.140625" defaultRowHeight="12.75"/>
  <cols>
    <col min="1" max="1" width="18.57421875" style="0" customWidth="1"/>
    <col min="2" max="9" width="10.28125" style="0" customWidth="1"/>
    <col min="10" max="10" width="11.00390625" style="0" bestFit="1" customWidth="1"/>
    <col min="11" max="13" width="10.28125" style="0" bestFit="1" customWidth="1"/>
    <col min="14" max="14" width="10.28125" style="19" bestFit="1" customWidth="1"/>
  </cols>
  <sheetData>
    <row r="1" spans="1:12" ht="12.75">
      <c r="A1" s="3" t="s">
        <v>1</v>
      </c>
      <c r="B1" s="6" t="s">
        <v>70</v>
      </c>
      <c r="C1" s="5"/>
      <c r="D1" s="27"/>
      <c r="E1" s="27"/>
      <c r="F1" s="27"/>
      <c r="G1" s="7" t="s">
        <v>2</v>
      </c>
      <c r="H1" s="6" t="s">
        <v>59</v>
      </c>
      <c r="I1" s="3" t="s">
        <v>22</v>
      </c>
      <c r="J1" s="31" t="s">
        <v>39</v>
      </c>
      <c r="K1" s="32"/>
      <c r="L1" s="26"/>
    </row>
    <row r="2" spans="2:8" ht="12.75">
      <c r="B2" s="30" t="s">
        <v>40</v>
      </c>
      <c r="C2" s="34" t="s">
        <v>71</v>
      </c>
      <c r="D2" s="35"/>
      <c r="E2" s="1"/>
      <c r="F2" s="1"/>
      <c r="H2" s="37"/>
    </row>
    <row r="3" spans="2:8" ht="12.75">
      <c r="B3" s="30" t="s">
        <v>41</v>
      </c>
      <c r="D3" s="28" t="s">
        <v>46</v>
      </c>
      <c r="E3" s="33">
        <v>42858</v>
      </c>
      <c r="F3" s="1"/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6" t="s">
        <v>38</v>
      </c>
    </row>
    <row r="6" spans="2:14" s="25" customFormat="1" ht="12.75">
      <c r="B6" s="36"/>
      <c r="C6" s="36"/>
      <c r="D6" s="36"/>
      <c r="E6" s="36"/>
      <c r="F6" s="36"/>
      <c r="G6" s="36"/>
      <c r="M6" s="36"/>
      <c r="N6" s="38"/>
    </row>
    <row r="7" spans="1:14" ht="12.75">
      <c r="A7" s="3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>
        <f aca="true" t="shared" si="0" ref="N7:N15">SUM(B7:M7)</f>
        <v>0</v>
      </c>
    </row>
    <row r="8" spans="1:14" ht="12.75">
      <c r="A8" s="3" t="s">
        <v>9</v>
      </c>
      <c r="B8" s="20">
        <v>233.75</v>
      </c>
      <c r="C8" s="20">
        <v>164.64</v>
      </c>
      <c r="D8" s="20"/>
      <c r="E8" s="47"/>
      <c r="F8" s="20"/>
      <c r="G8" s="20"/>
      <c r="H8" s="20"/>
      <c r="I8" s="20"/>
      <c r="J8" s="10"/>
      <c r="K8" s="20"/>
      <c r="L8" s="20"/>
      <c r="M8" s="20"/>
      <c r="N8" s="19">
        <f t="shared" si="0"/>
        <v>398.39</v>
      </c>
    </row>
    <row r="9" spans="1:14" ht="12.75">
      <c r="A9" s="3" t="s">
        <v>10</v>
      </c>
      <c r="B9" s="10"/>
      <c r="C9" s="20"/>
      <c r="D9" s="20"/>
      <c r="E9" s="41"/>
      <c r="F9" s="20"/>
      <c r="G9" s="20"/>
      <c r="I9" s="10"/>
      <c r="J9" s="20"/>
      <c r="K9" s="20"/>
      <c r="L9" s="20"/>
      <c r="M9" s="20"/>
      <c r="N9" s="19">
        <f t="shared" si="0"/>
        <v>0</v>
      </c>
    </row>
    <row r="10" spans="1:14" ht="12.75">
      <c r="A10" s="3" t="s">
        <v>11</v>
      </c>
      <c r="B10" s="10"/>
      <c r="C10" s="10">
        <v>12.5</v>
      </c>
      <c r="D10" s="10"/>
      <c r="E10" s="47"/>
      <c r="F10" s="10"/>
      <c r="G10" s="10"/>
      <c r="I10" s="10"/>
      <c r="J10" s="10"/>
      <c r="K10" s="10"/>
      <c r="L10" s="10"/>
      <c r="M10" s="20"/>
      <c r="N10" s="19">
        <f t="shared" si="0"/>
        <v>12.5</v>
      </c>
    </row>
    <row r="11" spans="1:14" ht="12.75">
      <c r="A11" s="3" t="s">
        <v>12</v>
      </c>
      <c r="B11" s="10"/>
      <c r="C11" s="10"/>
      <c r="E11" s="47"/>
      <c r="F11" s="10"/>
      <c r="G11" s="10"/>
      <c r="H11" s="10"/>
      <c r="I11" s="10"/>
      <c r="J11" s="10"/>
      <c r="K11" s="10"/>
      <c r="L11" s="10"/>
      <c r="M11" s="20"/>
      <c r="N11" s="19">
        <f t="shared" si="0"/>
        <v>0</v>
      </c>
    </row>
    <row r="12" spans="1:14" ht="12.75">
      <c r="A12" s="3" t="s">
        <v>13</v>
      </c>
      <c r="B12" s="10">
        <v>7</v>
      </c>
      <c r="C12" s="10">
        <v>14</v>
      </c>
      <c r="D12" s="10"/>
      <c r="E12" s="47"/>
      <c r="F12" s="10"/>
      <c r="G12" s="10"/>
      <c r="H12" s="10"/>
      <c r="I12" s="10"/>
      <c r="J12" s="10"/>
      <c r="K12" s="10"/>
      <c r="L12" s="10"/>
      <c r="M12" s="20"/>
      <c r="N12" s="19">
        <f t="shared" si="0"/>
        <v>21</v>
      </c>
    </row>
    <row r="13" spans="1:14" ht="12.75">
      <c r="A13" s="3" t="s">
        <v>14</v>
      </c>
      <c r="B13" s="10"/>
      <c r="C13" s="10"/>
      <c r="D13" s="23"/>
      <c r="E13" s="47"/>
      <c r="F13" s="23"/>
      <c r="G13" s="23"/>
      <c r="H13" s="10"/>
      <c r="I13" s="10"/>
      <c r="J13" s="10"/>
      <c r="K13" s="10"/>
      <c r="L13" s="10"/>
      <c r="M13" s="10"/>
      <c r="N13" s="19">
        <f t="shared" si="0"/>
        <v>0</v>
      </c>
    </row>
    <row r="14" spans="1:14" ht="12.75">
      <c r="A14" s="3" t="s">
        <v>15</v>
      </c>
      <c r="B14" s="10"/>
      <c r="C14" s="10"/>
      <c r="D14" s="10"/>
      <c r="E14" s="47"/>
      <c r="F14" s="10"/>
      <c r="G14" s="23"/>
      <c r="H14" s="10"/>
      <c r="I14" s="10"/>
      <c r="J14" s="10"/>
      <c r="K14" s="10"/>
      <c r="L14" s="10"/>
      <c r="M14" s="10"/>
      <c r="N14" s="19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>
        <f>SUM(N7:N15)</f>
        <v>431.89</v>
      </c>
    </row>
    <row r="17" spans="1:13" ht="13.5" thickTop="1">
      <c r="A17" s="3" t="s">
        <v>16</v>
      </c>
      <c r="B17" s="20">
        <f aca="true" t="shared" si="1" ref="B17:M17">SUM(B7:B16)</f>
        <v>240.75</v>
      </c>
      <c r="C17" s="10">
        <f t="shared" si="1"/>
        <v>191.14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7" t="s">
        <v>24</v>
      </c>
      <c r="B18" s="20">
        <f>SUM(B7:B16)</f>
        <v>240.75</v>
      </c>
      <c r="C18" s="19">
        <f aca="true" t="shared" si="2" ref="C18:M18">SUM(B18+C17)</f>
        <v>431.89</v>
      </c>
      <c r="D18" s="19">
        <f t="shared" si="2"/>
        <v>431.89</v>
      </c>
      <c r="E18" s="19">
        <f t="shared" si="2"/>
        <v>431.89</v>
      </c>
      <c r="F18" s="19">
        <f t="shared" si="2"/>
        <v>431.89</v>
      </c>
      <c r="G18" s="19">
        <f t="shared" si="2"/>
        <v>431.89</v>
      </c>
      <c r="H18" s="19">
        <f t="shared" si="2"/>
        <v>431.89</v>
      </c>
      <c r="I18" s="19">
        <f t="shared" si="2"/>
        <v>431.89</v>
      </c>
      <c r="J18" s="19">
        <f t="shared" si="2"/>
        <v>431.89</v>
      </c>
      <c r="K18" s="19">
        <f t="shared" si="2"/>
        <v>431.89</v>
      </c>
      <c r="L18" s="19">
        <f t="shared" si="2"/>
        <v>431.89</v>
      </c>
      <c r="M18" s="19">
        <f t="shared" si="2"/>
        <v>431.89</v>
      </c>
    </row>
    <row r="19" spans="1:5" ht="12.75">
      <c r="A19" s="7"/>
      <c r="C19" s="19"/>
      <c r="D19" s="19"/>
      <c r="E19" s="19"/>
    </row>
    <row r="20" ht="12.75">
      <c r="A20" s="3" t="s">
        <v>17</v>
      </c>
    </row>
    <row r="21" spans="1:13" ht="12.75">
      <c r="A21" s="3" t="s">
        <v>18</v>
      </c>
      <c r="B21" s="14">
        <v>43617</v>
      </c>
      <c r="C21" s="14">
        <f aca="true" t="shared" si="3" ref="C21:H21">B22</f>
        <v>45950</v>
      </c>
      <c r="D21" s="14">
        <f t="shared" si="3"/>
        <v>48549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>H22</f>
        <v>0</v>
      </c>
      <c r="J21" s="14">
        <f>I22</f>
        <v>0</v>
      </c>
      <c r="K21" s="14">
        <f>J22</f>
        <v>0</v>
      </c>
      <c r="L21" s="14">
        <f>K22</f>
        <v>0</v>
      </c>
      <c r="M21" s="14">
        <f>L22</f>
        <v>0</v>
      </c>
    </row>
    <row r="22" spans="1:13" ht="12.75">
      <c r="A22" s="3" t="s">
        <v>19</v>
      </c>
      <c r="B22" s="14">
        <v>45950</v>
      </c>
      <c r="C22" s="14">
        <v>48549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7" t="s">
        <v>20</v>
      </c>
      <c r="B23" s="14">
        <f aca="true" t="shared" si="4" ref="B23:M23">SUM(B22-B21)</f>
        <v>2333</v>
      </c>
      <c r="C23" s="14">
        <f t="shared" si="4"/>
        <v>2599</v>
      </c>
      <c r="D23" s="14">
        <f t="shared" si="4"/>
        <v>-48549</v>
      </c>
      <c r="E23" s="14">
        <f t="shared" si="4"/>
        <v>0</v>
      </c>
      <c r="F23" s="14">
        <f>SUM(F22-F21)</f>
        <v>0</v>
      </c>
      <c r="G23" s="14">
        <f>SUM(G22-G21)</f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</row>
    <row r="24" spans="1:13" ht="12.75">
      <c r="A24" s="7" t="s">
        <v>25</v>
      </c>
      <c r="B24" s="14">
        <f>SUM(B22-B21)</f>
        <v>2333</v>
      </c>
      <c r="C24" s="14">
        <f aca="true" t="shared" si="5" ref="C24:M24">SUM(B24+C23)</f>
        <v>4932</v>
      </c>
      <c r="D24" s="14">
        <f t="shared" si="5"/>
        <v>-43617</v>
      </c>
      <c r="E24" s="14">
        <f t="shared" si="5"/>
        <v>-43617</v>
      </c>
      <c r="F24" s="14">
        <f t="shared" si="5"/>
        <v>-43617</v>
      </c>
      <c r="G24" s="14">
        <f t="shared" si="5"/>
        <v>-43617</v>
      </c>
      <c r="H24" s="14">
        <f t="shared" si="5"/>
        <v>-43617</v>
      </c>
      <c r="I24" s="14">
        <f t="shared" si="5"/>
        <v>-43617</v>
      </c>
      <c r="J24" s="14">
        <f t="shared" si="5"/>
        <v>-43617</v>
      </c>
      <c r="K24" s="14">
        <f t="shared" si="5"/>
        <v>-43617</v>
      </c>
      <c r="L24" s="14">
        <f t="shared" si="5"/>
        <v>-43617</v>
      </c>
      <c r="M24" s="14">
        <f t="shared" si="5"/>
        <v>-43617</v>
      </c>
    </row>
    <row r="25" spans="1:13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7" t="s">
        <v>37</v>
      </c>
      <c r="B26" s="15">
        <v>109.932</v>
      </c>
      <c r="C26" s="15">
        <v>79.122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7" t="s">
        <v>36</v>
      </c>
      <c r="B27" s="22">
        <f aca="true" t="shared" si="6" ref="B27:M27">SUM(B23/B26)</f>
        <v>21.222210093512352</v>
      </c>
      <c r="C27" s="22">
        <f t="shared" si="6"/>
        <v>32.848006875458154</v>
      </c>
      <c r="D27" s="22" t="e">
        <f t="shared" si="6"/>
        <v>#DIV/0!</v>
      </c>
      <c r="E27" s="22" t="e">
        <f t="shared" si="6"/>
        <v>#DIV/0!</v>
      </c>
      <c r="F27" s="22" t="e">
        <f t="shared" si="6"/>
        <v>#DIV/0!</v>
      </c>
      <c r="G27" s="22" t="e">
        <f t="shared" si="6"/>
        <v>#DIV/0!</v>
      </c>
      <c r="H27" s="22" t="e">
        <f t="shared" si="6"/>
        <v>#DIV/0!</v>
      </c>
      <c r="I27" s="22" t="e">
        <f t="shared" si="6"/>
        <v>#DIV/0!</v>
      </c>
      <c r="J27" s="22" t="e">
        <f t="shared" si="6"/>
        <v>#DIV/0!</v>
      </c>
      <c r="K27" s="22" t="e">
        <f t="shared" si="6"/>
        <v>#DIV/0!</v>
      </c>
      <c r="L27" s="22" t="e">
        <f t="shared" si="6"/>
        <v>#DIV/0!</v>
      </c>
      <c r="M27" s="22" t="e">
        <f t="shared" si="6"/>
        <v>#DIV/0!</v>
      </c>
    </row>
    <row r="28" spans="1:13" ht="12.75">
      <c r="A28" s="7" t="s">
        <v>35</v>
      </c>
      <c r="B28" s="20">
        <f aca="true" t="shared" si="7" ref="B28:M28">SUM(B8/B26)</f>
        <v>2.126314448932067</v>
      </c>
      <c r="C28" s="20">
        <f t="shared" si="7"/>
        <v>2.0808371881398346</v>
      </c>
      <c r="D28" s="20" t="e">
        <f t="shared" si="7"/>
        <v>#DIV/0!</v>
      </c>
      <c r="E28" s="20" t="e">
        <f>SUM(E8/E26)</f>
        <v>#DIV/0!</v>
      </c>
      <c r="F28" s="20" t="e">
        <f t="shared" si="7"/>
        <v>#DIV/0!</v>
      </c>
      <c r="G28" s="20" t="e">
        <f t="shared" si="7"/>
        <v>#DIV/0!</v>
      </c>
      <c r="H28" s="20" t="e">
        <f t="shared" si="7"/>
        <v>#DIV/0!</v>
      </c>
      <c r="I28" s="20" t="e">
        <f t="shared" si="7"/>
        <v>#DIV/0!</v>
      </c>
      <c r="J28" s="20" t="e">
        <f t="shared" si="7"/>
        <v>#DIV/0!</v>
      </c>
      <c r="K28" s="20" t="e">
        <f t="shared" si="7"/>
        <v>#DIV/0!</v>
      </c>
      <c r="L28" s="20" t="e">
        <f t="shared" si="7"/>
        <v>#DIV/0!</v>
      </c>
      <c r="M28" s="20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0.10319331333047578</v>
      </c>
      <c r="C30" s="9">
        <f t="shared" si="8"/>
        <v>0.07354367064255482</v>
      </c>
      <c r="D30" s="9">
        <f t="shared" si="8"/>
        <v>0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0.10319331333047578</v>
      </c>
      <c r="C31" s="9">
        <f t="shared" si="8"/>
        <v>0.08756893755068937</v>
      </c>
      <c r="D31" s="9">
        <f t="shared" si="8"/>
        <v>-0.009901873122864937</v>
      </c>
      <c r="E31" s="9">
        <f t="shared" si="8"/>
        <v>-0.009901873122864937</v>
      </c>
      <c r="F31" s="9">
        <f t="shared" si="8"/>
        <v>-0.009901873122864937</v>
      </c>
      <c r="G31" s="9">
        <f t="shared" si="8"/>
        <v>-0.009901873122864937</v>
      </c>
      <c r="H31" s="9">
        <f t="shared" si="8"/>
        <v>-0.009901873122864937</v>
      </c>
      <c r="I31" s="9">
        <f t="shared" si="8"/>
        <v>-0.009901873122864937</v>
      </c>
      <c r="J31" s="9">
        <f t="shared" si="8"/>
        <v>-0.009901873122864937</v>
      </c>
      <c r="K31" s="9">
        <f t="shared" si="8"/>
        <v>-0.009901873122864937</v>
      </c>
      <c r="L31" s="9">
        <f t="shared" si="8"/>
        <v>-0.009901873122864937</v>
      </c>
      <c r="M31" s="9">
        <f t="shared" si="8"/>
        <v>-0.009901873122864937</v>
      </c>
    </row>
  </sheetData>
  <sheetProtection/>
  <printOptions gridLines="1"/>
  <pageMargins left="0.5" right="0.25" top="1.5" bottom="1" header="1" footer="0.5"/>
  <pageSetup fitToHeight="1" fitToWidth="1" horizontalDpi="600" verticalDpi="600" orientation="landscape" scale="87" r:id="rId1"/>
  <headerFooter alignWithMargins="0"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pane xSplit="1" topLeftCell="B1" activePane="topRight" state="frozen"/>
      <selection pane="topLeft" activeCell="B8" sqref="B8"/>
      <selection pane="topRight" activeCell="C27" sqref="C27"/>
    </sheetView>
  </sheetViews>
  <sheetFormatPr defaultColWidth="9.140625" defaultRowHeight="12.75"/>
  <cols>
    <col min="1" max="1" width="18.57421875" style="0" customWidth="1"/>
    <col min="2" max="9" width="10.28125" style="0" customWidth="1"/>
    <col min="10" max="10" width="11.00390625" style="0" bestFit="1" customWidth="1"/>
    <col min="11" max="13" width="10.28125" style="0" bestFit="1" customWidth="1"/>
    <col min="14" max="14" width="10.28125" style="19" bestFit="1" customWidth="1"/>
  </cols>
  <sheetData>
    <row r="1" spans="1:12" ht="12.75">
      <c r="A1" s="3" t="s">
        <v>1</v>
      </c>
      <c r="B1" s="6" t="s">
        <v>78</v>
      </c>
      <c r="C1" s="5"/>
      <c r="D1" s="27"/>
      <c r="E1" s="27"/>
      <c r="F1" s="27"/>
      <c r="G1" s="7" t="s">
        <v>2</v>
      </c>
      <c r="H1" s="6" t="s">
        <v>60</v>
      </c>
      <c r="I1" s="3" t="s">
        <v>22</v>
      </c>
      <c r="J1" s="31" t="s">
        <v>39</v>
      </c>
      <c r="K1" s="32"/>
      <c r="L1" s="26"/>
    </row>
    <row r="2" spans="2:8" ht="12.75">
      <c r="B2" s="30" t="s">
        <v>40</v>
      </c>
      <c r="C2" s="34" t="s">
        <v>79</v>
      </c>
      <c r="D2" s="35"/>
      <c r="E2" s="1"/>
      <c r="F2" s="1"/>
      <c r="H2" s="37"/>
    </row>
    <row r="3" spans="2:8" ht="12.75">
      <c r="B3" s="30" t="s">
        <v>41</v>
      </c>
      <c r="D3" s="28" t="s">
        <v>80</v>
      </c>
      <c r="E3" s="33">
        <v>43188</v>
      </c>
      <c r="F3" s="1"/>
      <c r="G3" s="50"/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6" t="s">
        <v>38</v>
      </c>
    </row>
    <row r="6" spans="2:13" ht="12.75">
      <c r="B6" s="36"/>
      <c r="C6" s="36"/>
      <c r="D6" s="36"/>
      <c r="E6" s="36"/>
      <c r="F6" s="36"/>
      <c r="G6" s="36"/>
      <c r="M6" s="36"/>
    </row>
    <row r="7" spans="1:14" ht="12.75">
      <c r="A7" s="3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>
        <f aca="true" t="shared" si="0" ref="N7:N15">SUM(B7:M7)</f>
        <v>0</v>
      </c>
    </row>
    <row r="8" spans="1:14" ht="12.75">
      <c r="A8" s="3" t="s">
        <v>9</v>
      </c>
      <c r="B8" s="20">
        <v>141.3</v>
      </c>
      <c r="C8" s="20">
        <v>172.6</v>
      </c>
      <c r="D8" s="20"/>
      <c r="E8" s="20"/>
      <c r="F8" s="20"/>
      <c r="G8" s="20"/>
      <c r="H8" s="20"/>
      <c r="I8" s="20"/>
      <c r="J8" s="10"/>
      <c r="K8" s="20"/>
      <c r="L8" s="20"/>
      <c r="M8" s="20"/>
      <c r="N8" s="19">
        <f t="shared" si="0"/>
        <v>313.9</v>
      </c>
    </row>
    <row r="9" spans="1:14" ht="12.75">
      <c r="A9" s="3" t="s">
        <v>10</v>
      </c>
      <c r="B9" s="10">
        <v>63.76</v>
      </c>
      <c r="C9" s="20"/>
      <c r="D9" s="20"/>
      <c r="E9" s="20"/>
      <c r="G9" s="20"/>
      <c r="H9" s="10"/>
      <c r="I9" s="10"/>
      <c r="J9" s="20"/>
      <c r="K9" s="20"/>
      <c r="L9" s="20"/>
      <c r="M9" s="20"/>
      <c r="N9" s="19">
        <f t="shared" si="0"/>
        <v>63.76</v>
      </c>
    </row>
    <row r="10" spans="1:14" ht="12.75">
      <c r="A10" s="3" t="s">
        <v>11</v>
      </c>
      <c r="B10" s="10"/>
      <c r="C10" s="10"/>
      <c r="D10" s="20"/>
      <c r="E10" s="10"/>
      <c r="F10" s="10"/>
      <c r="G10" s="10"/>
      <c r="H10" s="10"/>
      <c r="I10" s="10"/>
      <c r="J10" s="10"/>
      <c r="K10" s="10"/>
      <c r="L10" s="10"/>
      <c r="M10" s="20"/>
      <c r="N10" s="19">
        <f t="shared" si="0"/>
        <v>0</v>
      </c>
    </row>
    <row r="11" spans="1:14" ht="12.75">
      <c r="A11" s="3" t="s">
        <v>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0"/>
      <c r="N11" s="19">
        <f t="shared" si="0"/>
        <v>0</v>
      </c>
    </row>
    <row r="12" spans="1:14" ht="12.75">
      <c r="A12" s="3" t="s">
        <v>13</v>
      </c>
      <c r="B12" s="10">
        <v>7</v>
      </c>
      <c r="C12" s="10">
        <v>7</v>
      </c>
      <c r="D12" s="10"/>
      <c r="E12" s="10"/>
      <c r="F12" s="10"/>
      <c r="G12" s="10"/>
      <c r="H12" s="10"/>
      <c r="I12" s="10"/>
      <c r="J12" s="10"/>
      <c r="K12" s="10"/>
      <c r="L12" s="10"/>
      <c r="M12" s="20"/>
      <c r="N12" s="19">
        <f t="shared" si="0"/>
        <v>14</v>
      </c>
    </row>
    <row r="13" spans="1:14" ht="12.75">
      <c r="A13" s="3" t="s">
        <v>14</v>
      </c>
      <c r="B13" s="10"/>
      <c r="C13" s="10"/>
      <c r="D13" s="23"/>
      <c r="E13" s="10"/>
      <c r="F13" s="23"/>
      <c r="G13" s="23"/>
      <c r="H13" s="10"/>
      <c r="I13" s="10"/>
      <c r="J13" s="10"/>
      <c r="K13" s="10"/>
      <c r="L13" s="10"/>
      <c r="M13" s="10"/>
      <c r="N13" s="19">
        <f t="shared" si="0"/>
        <v>0</v>
      </c>
    </row>
    <row r="14" spans="1:14" ht="12.75">
      <c r="A14" s="3" t="s">
        <v>15</v>
      </c>
      <c r="B14" s="10"/>
      <c r="C14" s="10"/>
      <c r="D14" s="10"/>
      <c r="E14" s="10"/>
      <c r="F14" s="10"/>
      <c r="G14" s="23"/>
      <c r="H14" s="10"/>
      <c r="I14" s="10"/>
      <c r="J14" s="10"/>
      <c r="K14" s="10"/>
      <c r="L14" s="10"/>
      <c r="M14" s="10"/>
      <c r="N14" s="19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>
        <f>SUM(N7:N15)</f>
        <v>391.65999999999997</v>
      </c>
    </row>
    <row r="17" spans="1:13" ht="13.5" thickTop="1">
      <c r="A17" s="3" t="s">
        <v>16</v>
      </c>
      <c r="B17" s="20">
        <f aca="true" t="shared" si="1" ref="B17:M17">SUM(B7:B16)</f>
        <v>212.06</v>
      </c>
      <c r="C17" s="10">
        <f t="shared" si="1"/>
        <v>179.6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7" t="s">
        <v>24</v>
      </c>
      <c r="B18" s="20">
        <f>SUM(B7:B16)</f>
        <v>212.06</v>
      </c>
      <c r="C18" s="19">
        <f aca="true" t="shared" si="2" ref="C18:M18">SUM(B18+C17)</f>
        <v>391.65999999999997</v>
      </c>
      <c r="D18" s="19">
        <f t="shared" si="2"/>
        <v>391.65999999999997</v>
      </c>
      <c r="E18" s="19">
        <f t="shared" si="2"/>
        <v>391.65999999999997</v>
      </c>
      <c r="F18" s="19">
        <f t="shared" si="2"/>
        <v>391.65999999999997</v>
      </c>
      <c r="G18" s="19">
        <f t="shared" si="2"/>
        <v>391.65999999999997</v>
      </c>
      <c r="H18" s="19">
        <f t="shared" si="2"/>
        <v>391.65999999999997</v>
      </c>
      <c r="I18" s="19">
        <f t="shared" si="2"/>
        <v>391.65999999999997</v>
      </c>
      <c r="J18" s="19">
        <f t="shared" si="2"/>
        <v>391.65999999999997</v>
      </c>
      <c r="K18" s="19">
        <f t="shared" si="2"/>
        <v>391.65999999999997</v>
      </c>
      <c r="L18" s="19">
        <f t="shared" si="2"/>
        <v>391.65999999999997</v>
      </c>
      <c r="M18" s="19">
        <f t="shared" si="2"/>
        <v>391.65999999999997</v>
      </c>
    </row>
    <row r="19" spans="1:5" ht="12.75">
      <c r="A19" s="7"/>
      <c r="C19" s="19"/>
      <c r="D19" s="19"/>
      <c r="E19" s="19"/>
    </row>
    <row r="20" ht="12.75">
      <c r="A20" s="3" t="s">
        <v>17</v>
      </c>
    </row>
    <row r="21" spans="1:13" ht="12.75">
      <c r="A21" s="3" t="s">
        <v>18</v>
      </c>
      <c r="B21" s="14">
        <v>18651</v>
      </c>
      <c r="C21" s="14">
        <f aca="true" t="shared" si="3" ref="C21:H21">B22</f>
        <v>20646</v>
      </c>
      <c r="D21" s="14">
        <f t="shared" si="3"/>
        <v>23293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>H22</f>
        <v>0</v>
      </c>
      <c r="J21" s="14">
        <f>I22</f>
        <v>0</v>
      </c>
      <c r="K21" s="14">
        <f>J22</f>
        <v>0</v>
      </c>
      <c r="L21" s="14">
        <f>K22</f>
        <v>0</v>
      </c>
      <c r="M21" s="14">
        <f>L22</f>
        <v>0</v>
      </c>
    </row>
    <row r="22" spans="1:13" ht="12.75">
      <c r="A22" s="3" t="s">
        <v>19</v>
      </c>
      <c r="B22" s="14">
        <v>20646</v>
      </c>
      <c r="C22" s="14">
        <v>23293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7" t="s">
        <v>20</v>
      </c>
      <c r="B23" s="14">
        <f aca="true" t="shared" si="4" ref="B23:M23">SUM(B22-B21)</f>
        <v>1995</v>
      </c>
      <c r="C23" s="14">
        <f t="shared" si="4"/>
        <v>2647</v>
      </c>
      <c r="D23" s="14">
        <f t="shared" si="4"/>
        <v>-23293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</row>
    <row r="24" spans="1:13" ht="12.75">
      <c r="A24" s="7" t="s">
        <v>25</v>
      </c>
      <c r="B24" s="14">
        <f>SUM(B22-B21)</f>
        <v>1995</v>
      </c>
      <c r="C24" s="14">
        <f aca="true" t="shared" si="5" ref="C24:M24">SUM(B24+C23)</f>
        <v>4642</v>
      </c>
      <c r="D24" s="14">
        <f t="shared" si="5"/>
        <v>-18651</v>
      </c>
      <c r="E24" s="14">
        <f t="shared" si="5"/>
        <v>-18651</v>
      </c>
      <c r="F24" s="14">
        <f>SUM(E24+F23)</f>
        <v>-18651</v>
      </c>
      <c r="G24" s="14">
        <f t="shared" si="5"/>
        <v>-18651</v>
      </c>
      <c r="H24" s="14">
        <f t="shared" si="5"/>
        <v>-18651</v>
      </c>
      <c r="I24" s="14">
        <f t="shared" si="5"/>
        <v>-18651</v>
      </c>
      <c r="J24" s="14">
        <f t="shared" si="5"/>
        <v>-18651</v>
      </c>
      <c r="K24" s="14">
        <f t="shared" si="5"/>
        <v>-18651</v>
      </c>
      <c r="L24" s="14">
        <f t="shared" si="5"/>
        <v>-18651</v>
      </c>
      <c r="M24" s="14">
        <f t="shared" si="5"/>
        <v>-18651</v>
      </c>
    </row>
    <row r="25" spans="1:13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7" t="s">
        <v>37</v>
      </c>
      <c r="B26" s="15">
        <v>64.649</v>
      </c>
      <c r="C26" s="15">
        <v>81.691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7" t="s">
        <v>36</v>
      </c>
      <c r="B27" s="22">
        <f aca="true" t="shared" si="6" ref="B27:M27">SUM(B23/B26)</f>
        <v>30.858946000711533</v>
      </c>
      <c r="C27" s="22">
        <f t="shared" si="6"/>
        <v>32.402590248619795</v>
      </c>
      <c r="D27" s="22" t="e">
        <f t="shared" si="6"/>
        <v>#DIV/0!</v>
      </c>
      <c r="E27" s="22" t="e">
        <f t="shared" si="6"/>
        <v>#DIV/0!</v>
      </c>
      <c r="F27" s="22" t="e">
        <f>SUM(F23/F26)</f>
        <v>#DIV/0!</v>
      </c>
      <c r="G27" s="22" t="e">
        <f t="shared" si="6"/>
        <v>#DIV/0!</v>
      </c>
      <c r="H27" s="22" t="e">
        <f t="shared" si="6"/>
        <v>#DIV/0!</v>
      </c>
      <c r="I27" s="22" t="e">
        <f t="shared" si="6"/>
        <v>#DIV/0!</v>
      </c>
      <c r="J27" s="22" t="e">
        <f t="shared" si="6"/>
        <v>#DIV/0!</v>
      </c>
      <c r="K27" s="22" t="e">
        <f t="shared" si="6"/>
        <v>#DIV/0!</v>
      </c>
      <c r="L27" s="22" t="e">
        <f t="shared" si="6"/>
        <v>#DIV/0!</v>
      </c>
      <c r="M27" s="22" t="e">
        <f t="shared" si="6"/>
        <v>#DIV/0!</v>
      </c>
    </row>
    <row r="28" spans="1:13" ht="12.75">
      <c r="A28" s="7" t="s">
        <v>35</v>
      </c>
      <c r="B28" s="20">
        <f>SUM(B8/B26)</f>
        <v>2.1856486565917495</v>
      </c>
      <c r="C28" s="20">
        <f>SUM(C8/C26)</f>
        <v>2.112839847718843</v>
      </c>
      <c r="D28" s="20" t="e">
        <f>SUM(D8/D26)</f>
        <v>#DIV/0!</v>
      </c>
      <c r="E28" s="20" t="e">
        <f>SUM(E8/E26)</f>
        <v>#DIV/0!</v>
      </c>
      <c r="F28" s="20" t="e">
        <f>SUM(F8/F26)</f>
        <v>#DIV/0!</v>
      </c>
      <c r="G28" s="20" t="e">
        <f aca="true" t="shared" si="7" ref="G28:M28">SUM(G8/G26)</f>
        <v>#DIV/0!</v>
      </c>
      <c r="H28" s="20" t="e">
        <f t="shared" si="7"/>
        <v>#DIV/0!</v>
      </c>
      <c r="I28" s="20" t="e">
        <f t="shared" si="7"/>
        <v>#DIV/0!</v>
      </c>
      <c r="J28" s="20" t="e">
        <f t="shared" si="7"/>
        <v>#DIV/0!</v>
      </c>
      <c r="K28" s="20" t="e">
        <f t="shared" si="7"/>
        <v>#DIV/0!</v>
      </c>
      <c r="L28" s="20" t="e">
        <f t="shared" si="7"/>
        <v>#DIV/0!</v>
      </c>
      <c r="M28" s="20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0.10629573934837093</v>
      </c>
      <c r="C30" s="9">
        <f t="shared" si="8"/>
        <v>0.06785039667548168</v>
      </c>
      <c r="D30" s="9">
        <f t="shared" si="8"/>
        <v>0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0.10629573934837093</v>
      </c>
      <c r="C31" s="9">
        <f t="shared" si="8"/>
        <v>0.08437311503662213</v>
      </c>
      <c r="D31" s="9">
        <f t="shared" si="8"/>
        <v>-0.02099941021929119</v>
      </c>
      <c r="E31" s="9">
        <f t="shared" si="8"/>
        <v>-0.02099941021929119</v>
      </c>
      <c r="F31" s="9">
        <f t="shared" si="8"/>
        <v>-0.02099941021929119</v>
      </c>
      <c r="G31" s="9">
        <f t="shared" si="8"/>
        <v>-0.02099941021929119</v>
      </c>
      <c r="H31" s="9">
        <f t="shared" si="8"/>
        <v>-0.02099941021929119</v>
      </c>
      <c r="I31" s="9">
        <f t="shared" si="8"/>
        <v>-0.02099941021929119</v>
      </c>
      <c r="J31" s="9">
        <f t="shared" si="8"/>
        <v>-0.02099941021929119</v>
      </c>
      <c r="K31" s="9">
        <f t="shared" si="8"/>
        <v>-0.02099941021929119</v>
      </c>
      <c r="L31" s="9">
        <f t="shared" si="8"/>
        <v>-0.02099941021929119</v>
      </c>
      <c r="M31" s="9">
        <f t="shared" si="8"/>
        <v>-0.02099941021929119</v>
      </c>
    </row>
  </sheetData>
  <sheetProtection/>
  <printOptions gridLines="1"/>
  <pageMargins left="0.5" right="0.25" top="1.5" bottom="1" header="1" footer="0.5"/>
  <pageSetup horizontalDpi="600" verticalDpi="600" orientation="landscape" scale="85" r:id="rId1"/>
  <headerFooter alignWithMargins="0"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xSplit="1" topLeftCell="B1" activePane="topRight" state="frozen"/>
      <selection pane="topLeft" activeCell="B8" sqref="B8"/>
      <selection pane="topRight" activeCell="C27" sqref="C27"/>
    </sheetView>
  </sheetViews>
  <sheetFormatPr defaultColWidth="9.140625" defaultRowHeight="12.75"/>
  <cols>
    <col min="1" max="1" width="18.57421875" style="0" customWidth="1"/>
    <col min="2" max="5" width="10.28125" style="0" customWidth="1"/>
    <col min="6" max="6" width="12.7109375" style="0" customWidth="1"/>
    <col min="7" max="9" width="10.28125" style="0" customWidth="1"/>
    <col min="10" max="13" width="11.28125" style="0" bestFit="1" customWidth="1"/>
    <col min="14" max="14" width="11.28125" style="19" bestFit="1" customWidth="1"/>
  </cols>
  <sheetData>
    <row r="1" spans="1:12" ht="12.75">
      <c r="A1" s="3" t="s">
        <v>1</v>
      </c>
      <c r="B1" s="6" t="s">
        <v>47</v>
      </c>
      <c r="C1" s="5"/>
      <c r="D1" s="27"/>
      <c r="E1" s="27"/>
      <c r="F1" s="27"/>
      <c r="G1" s="7" t="s">
        <v>2</v>
      </c>
      <c r="H1" s="6" t="s">
        <v>61</v>
      </c>
      <c r="I1" s="3" t="s">
        <v>22</v>
      </c>
      <c r="J1" s="31" t="s">
        <v>39</v>
      </c>
      <c r="K1" s="32"/>
      <c r="L1" s="26"/>
    </row>
    <row r="2" spans="2:8" ht="12.75">
      <c r="B2" s="30" t="s">
        <v>44</v>
      </c>
      <c r="C2" s="34" t="s">
        <v>48</v>
      </c>
      <c r="D2" s="39"/>
      <c r="E2" s="1"/>
      <c r="F2" s="1"/>
      <c r="H2" s="37" t="s">
        <v>0</v>
      </c>
    </row>
    <row r="3" spans="2:8" ht="12.75">
      <c r="B3" s="30" t="s">
        <v>41</v>
      </c>
      <c r="D3" s="28" t="s">
        <v>55</v>
      </c>
      <c r="E3" s="33">
        <v>42931</v>
      </c>
      <c r="F3" s="1"/>
      <c r="H3" s="2"/>
    </row>
    <row r="4" spans="1:4" ht="12.75">
      <c r="A4" s="4" t="s">
        <v>3</v>
      </c>
      <c r="D4" s="40"/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6" t="s">
        <v>38</v>
      </c>
    </row>
    <row r="6" spans="2:13" ht="12.7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12.75">
      <c r="A7" s="3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>
        <f>SUM(B7:M7)</f>
        <v>0</v>
      </c>
    </row>
    <row r="8" spans="1:14" ht="12.75">
      <c r="A8" s="3" t="s">
        <v>9</v>
      </c>
      <c r="B8" s="20">
        <v>195.92</v>
      </c>
      <c r="C8" s="20">
        <v>194.17</v>
      </c>
      <c r="D8" s="20"/>
      <c r="E8" s="12"/>
      <c r="F8" s="12"/>
      <c r="G8" s="20"/>
      <c r="H8" s="42"/>
      <c r="I8" s="20"/>
      <c r="J8" s="10"/>
      <c r="K8" s="20"/>
      <c r="L8" s="20"/>
      <c r="M8" s="20"/>
      <c r="N8" s="19">
        <f>SUM(B8:M8)</f>
        <v>390.09</v>
      </c>
    </row>
    <row r="9" spans="1:14" ht="12.75">
      <c r="A9" s="3" t="s">
        <v>10</v>
      </c>
      <c r="B9" s="10">
        <v>42.23</v>
      </c>
      <c r="C9" s="20">
        <v>0</v>
      </c>
      <c r="D9" s="20"/>
      <c r="E9" s="20"/>
      <c r="F9" s="20"/>
      <c r="G9" s="20"/>
      <c r="H9" s="42"/>
      <c r="I9" s="10"/>
      <c r="J9" s="20"/>
      <c r="K9" s="20"/>
      <c r="L9" s="20"/>
      <c r="M9" s="20"/>
      <c r="N9" s="19">
        <f aca="true" t="shared" si="0" ref="N9:N15">SUM(B9:M9)</f>
        <v>42.23</v>
      </c>
    </row>
    <row r="10" spans="1:14" ht="12.75">
      <c r="A10" s="3" t="s">
        <v>11</v>
      </c>
      <c r="B10" s="10"/>
      <c r="D10" s="10"/>
      <c r="E10" s="10"/>
      <c r="F10" s="10"/>
      <c r="G10" s="10"/>
      <c r="H10" s="42"/>
      <c r="I10" s="10"/>
      <c r="L10" s="10"/>
      <c r="M10" s="20"/>
      <c r="N10" s="19">
        <f t="shared" si="0"/>
        <v>0</v>
      </c>
    </row>
    <row r="11" spans="1:14" ht="12.75">
      <c r="A11" s="3" t="s">
        <v>12</v>
      </c>
      <c r="B11" s="10"/>
      <c r="C11" s="10"/>
      <c r="D11" s="10"/>
      <c r="F11" s="10"/>
      <c r="H11" s="42"/>
      <c r="I11" s="10"/>
      <c r="J11" s="10"/>
      <c r="K11" s="10"/>
      <c r="L11" s="10"/>
      <c r="M11" s="20"/>
      <c r="N11" s="19">
        <f t="shared" si="0"/>
        <v>0</v>
      </c>
    </row>
    <row r="12" spans="1:14" ht="12.75">
      <c r="A12" s="3" t="s">
        <v>13</v>
      </c>
      <c r="B12" s="10">
        <v>10</v>
      </c>
      <c r="C12" s="10">
        <v>10</v>
      </c>
      <c r="D12" s="10"/>
      <c r="E12" s="10"/>
      <c r="F12" s="10"/>
      <c r="G12" s="10"/>
      <c r="H12" s="42"/>
      <c r="I12" s="10"/>
      <c r="J12" s="10"/>
      <c r="K12" s="10"/>
      <c r="L12" s="10"/>
      <c r="M12" s="20"/>
      <c r="N12" s="19">
        <f t="shared" si="0"/>
        <v>20</v>
      </c>
    </row>
    <row r="13" spans="1:14" ht="12.75">
      <c r="A13" s="3" t="s">
        <v>14</v>
      </c>
      <c r="B13" s="10"/>
      <c r="C13" s="10"/>
      <c r="D13" s="10"/>
      <c r="E13" s="10"/>
      <c r="F13" s="23"/>
      <c r="G13" s="23"/>
      <c r="H13" s="42"/>
      <c r="I13" s="10"/>
      <c r="J13" s="10"/>
      <c r="K13" s="10"/>
      <c r="L13" s="10"/>
      <c r="M13" s="10"/>
      <c r="N13" s="19">
        <f t="shared" si="0"/>
        <v>0</v>
      </c>
    </row>
    <row r="14" spans="1:14" ht="12.75">
      <c r="A14" s="3" t="s">
        <v>15</v>
      </c>
      <c r="B14" s="10"/>
      <c r="C14" s="10"/>
      <c r="D14" s="10"/>
      <c r="E14" s="10"/>
      <c r="F14" s="10"/>
      <c r="G14" s="23"/>
      <c r="H14" s="42"/>
      <c r="I14" s="10"/>
      <c r="J14" s="10"/>
      <c r="K14" s="10"/>
      <c r="L14" s="10"/>
      <c r="M14" s="10"/>
      <c r="N14" s="19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>
        <f>SUM(N7:N15)</f>
        <v>452.32</v>
      </c>
    </row>
    <row r="17" spans="1:13" ht="13.5" thickTop="1">
      <c r="A17" s="3" t="s">
        <v>16</v>
      </c>
      <c r="B17" s="20">
        <f aca="true" t="shared" si="1" ref="B17:L17">SUM(B7:B16)</f>
        <v>248.14999999999998</v>
      </c>
      <c r="C17" s="10">
        <f t="shared" si="1"/>
        <v>204.17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>SUM(M7:M16)</f>
        <v>0</v>
      </c>
    </row>
    <row r="18" spans="1:13" ht="12.75">
      <c r="A18" s="7" t="s">
        <v>24</v>
      </c>
      <c r="B18" s="20">
        <f>SUM(B7:B16)</f>
        <v>248.14999999999998</v>
      </c>
      <c r="C18" s="19">
        <f aca="true" t="shared" si="2" ref="C18:M18">SUM(B18+C17)</f>
        <v>452.31999999999994</v>
      </c>
      <c r="D18" s="19">
        <f t="shared" si="2"/>
        <v>452.31999999999994</v>
      </c>
      <c r="E18" s="19">
        <f t="shared" si="2"/>
        <v>452.31999999999994</v>
      </c>
      <c r="F18" s="19">
        <f t="shared" si="2"/>
        <v>452.31999999999994</v>
      </c>
      <c r="G18" s="19">
        <f t="shared" si="2"/>
        <v>452.31999999999994</v>
      </c>
      <c r="H18" s="19">
        <f t="shared" si="2"/>
        <v>452.31999999999994</v>
      </c>
      <c r="I18" s="19">
        <f t="shared" si="2"/>
        <v>452.31999999999994</v>
      </c>
      <c r="J18" s="19">
        <f t="shared" si="2"/>
        <v>452.31999999999994</v>
      </c>
      <c r="K18" s="19">
        <f t="shared" si="2"/>
        <v>452.31999999999994</v>
      </c>
      <c r="L18" s="19">
        <f t="shared" si="2"/>
        <v>452.31999999999994</v>
      </c>
      <c r="M18" s="19">
        <f t="shared" si="2"/>
        <v>452.31999999999994</v>
      </c>
    </row>
    <row r="19" spans="1:5" ht="12.75">
      <c r="A19" s="7"/>
      <c r="C19" s="19"/>
      <c r="D19" s="19"/>
      <c r="E19" s="19"/>
    </row>
    <row r="20" ht="12.75">
      <c r="A20" s="3" t="s">
        <v>17</v>
      </c>
    </row>
    <row r="21" spans="1:13" ht="12.75">
      <c r="A21" s="3" t="s">
        <v>18</v>
      </c>
      <c r="B21" s="14">
        <v>108327</v>
      </c>
      <c r="C21" s="14">
        <f aca="true" t="shared" si="3" ref="C21:H21">B22</f>
        <v>110559</v>
      </c>
      <c r="D21" s="14">
        <f t="shared" si="3"/>
        <v>112971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>H22</f>
        <v>0</v>
      </c>
      <c r="J21" s="14">
        <f>I22</f>
        <v>0</v>
      </c>
      <c r="K21" s="14">
        <f>J22</f>
        <v>0</v>
      </c>
      <c r="L21" s="14">
        <f>K22</f>
        <v>0</v>
      </c>
      <c r="M21" s="14">
        <f>L22</f>
        <v>0</v>
      </c>
    </row>
    <row r="22" spans="1:13" ht="12.75">
      <c r="A22" s="3" t="s">
        <v>19</v>
      </c>
      <c r="B22" s="14">
        <v>110559</v>
      </c>
      <c r="C22" s="14">
        <v>112971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7" t="s">
        <v>20</v>
      </c>
      <c r="B23" s="14">
        <f aca="true" t="shared" si="4" ref="B23:M23">SUM(B22-B21)</f>
        <v>2232</v>
      </c>
      <c r="C23" s="14">
        <f t="shared" si="4"/>
        <v>2412</v>
      </c>
      <c r="D23" s="14">
        <f>SUM(D22-D21)</f>
        <v>-112971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</row>
    <row r="24" spans="1:13" ht="12.75">
      <c r="A24" s="7" t="s">
        <v>25</v>
      </c>
      <c r="B24" s="14">
        <f>SUM(B22-B21)</f>
        <v>2232</v>
      </c>
      <c r="C24" s="14">
        <f aca="true" t="shared" si="5" ref="C24:M24">SUM(B24+C23)</f>
        <v>4644</v>
      </c>
      <c r="D24" s="14">
        <f t="shared" si="5"/>
        <v>-108327</v>
      </c>
      <c r="E24" s="14">
        <f t="shared" si="5"/>
        <v>-108327</v>
      </c>
      <c r="F24" s="14">
        <f t="shared" si="5"/>
        <v>-108327</v>
      </c>
      <c r="G24" s="14">
        <f t="shared" si="5"/>
        <v>-108327</v>
      </c>
      <c r="H24" s="14">
        <f t="shared" si="5"/>
        <v>-108327</v>
      </c>
      <c r="I24" s="14">
        <f t="shared" si="5"/>
        <v>-108327</v>
      </c>
      <c r="J24" s="14">
        <f t="shared" si="5"/>
        <v>-108327</v>
      </c>
      <c r="K24" s="14">
        <f t="shared" si="5"/>
        <v>-108327</v>
      </c>
      <c r="L24" s="14">
        <f t="shared" si="5"/>
        <v>-108327</v>
      </c>
      <c r="M24" s="14">
        <f t="shared" si="5"/>
        <v>-108327</v>
      </c>
    </row>
    <row r="25" spans="1:13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7" t="s">
        <v>37</v>
      </c>
      <c r="B26" s="24">
        <v>91.69</v>
      </c>
      <c r="C26" s="15">
        <v>92.74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7" t="s">
        <v>36</v>
      </c>
      <c r="B27" s="22">
        <f aca="true" t="shared" si="6" ref="B27:M27">SUM(B23/B26)</f>
        <v>24.342894535936306</v>
      </c>
      <c r="C27" s="22">
        <f t="shared" si="6"/>
        <v>26.008194953633815</v>
      </c>
      <c r="D27" s="22" t="e">
        <f t="shared" si="6"/>
        <v>#DIV/0!</v>
      </c>
      <c r="E27" s="22" t="e">
        <f t="shared" si="6"/>
        <v>#DIV/0!</v>
      </c>
      <c r="F27" s="22" t="e">
        <f t="shared" si="6"/>
        <v>#DIV/0!</v>
      </c>
      <c r="G27" s="22" t="e">
        <f t="shared" si="6"/>
        <v>#DIV/0!</v>
      </c>
      <c r="H27" s="22" t="e">
        <f t="shared" si="6"/>
        <v>#DIV/0!</v>
      </c>
      <c r="I27" s="22" t="e">
        <f t="shared" si="6"/>
        <v>#DIV/0!</v>
      </c>
      <c r="J27" s="22" t="e">
        <f t="shared" si="6"/>
        <v>#DIV/0!</v>
      </c>
      <c r="K27" s="22" t="e">
        <f t="shared" si="6"/>
        <v>#DIV/0!</v>
      </c>
      <c r="L27" s="22" t="e">
        <f t="shared" si="6"/>
        <v>#DIV/0!</v>
      </c>
      <c r="M27" s="22" t="e">
        <f t="shared" si="6"/>
        <v>#DIV/0!</v>
      </c>
    </row>
    <row r="28" spans="1:13" ht="12.75">
      <c r="A28" s="7" t="s">
        <v>35</v>
      </c>
      <c r="B28" s="20">
        <f aca="true" t="shared" si="7" ref="B28:M28">SUM(B8/B26)</f>
        <v>2.1367651870432978</v>
      </c>
      <c r="C28" s="20">
        <f t="shared" si="7"/>
        <v>2.093702825102437</v>
      </c>
      <c r="D28" s="20" t="e">
        <f t="shared" si="7"/>
        <v>#DIV/0!</v>
      </c>
      <c r="E28" s="20" t="e">
        <f t="shared" si="7"/>
        <v>#DIV/0!</v>
      </c>
      <c r="F28" s="20" t="e">
        <f t="shared" si="7"/>
        <v>#DIV/0!</v>
      </c>
      <c r="G28" s="20" t="e">
        <f t="shared" si="7"/>
        <v>#DIV/0!</v>
      </c>
      <c r="H28" s="20" t="e">
        <f t="shared" si="7"/>
        <v>#DIV/0!</v>
      </c>
      <c r="I28" s="20" t="e">
        <f t="shared" si="7"/>
        <v>#DIV/0!</v>
      </c>
      <c r="J28" s="20" t="e">
        <f t="shared" si="7"/>
        <v>#DIV/0!</v>
      </c>
      <c r="K28" s="20" t="e">
        <f t="shared" si="7"/>
        <v>#DIV/0!</v>
      </c>
      <c r="L28" s="20" t="e">
        <f t="shared" si="7"/>
        <v>#DIV/0!</v>
      </c>
      <c r="M28" s="20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0.11117831541218637</v>
      </c>
      <c r="C30" s="9">
        <f t="shared" si="8"/>
        <v>0.08464759535655057</v>
      </c>
      <c r="D30" s="9">
        <f t="shared" si="8"/>
        <v>0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0.11117831541218637</v>
      </c>
      <c r="C31" s="9">
        <f t="shared" si="8"/>
        <v>0.09739879414298018</v>
      </c>
      <c r="D31" s="9">
        <f t="shared" si="8"/>
        <v>-0.004175505644945396</v>
      </c>
      <c r="E31" s="9">
        <f t="shared" si="8"/>
        <v>-0.004175505644945396</v>
      </c>
      <c r="F31" s="9">
        <f t="shared" si="8"/>
        <v>-0.004175505644945396</v>
      </c>
      <c r="G31" s="9">
        <f t="shared" si="8"/>
        <v>-0.004175505644945396</v>
      </c>
      <c r="H31" s="9">
        <f t="shared" si="8"/>
        <v>-0.004175505644945396</v>
      </c>
      <c r="I31" s="9">
        <f t="shared" si="8"/>
        <v>-0.004175505644945396</v>
      </c>
      <c r="J31" s="9">
        <f t="shared" si="8"/>
        <v>-0.004175505644945396</v>
      </c>
      <c r="K31" s="9">
        <f t="shared" si="8"/>
        <v>-0.004175505644945396</v>
      </c>
      <c r="L31" s="9">
        <f t="shared" si="8"/>
        <v>-0.004175505644945396</v>
      </c>
      <c r="M31" s="9">
        <f t="shared" si="8"/>
        <v>-0.004175505644945396</v>
      </c>
    </row>
  </sheetData>
  <sheetProtection/>
  <printOptions gridLines="1"/>
  <pageMargins left="0.5" right="0.25" top="1.5" bottom="1" header="1" footer="0.5"/>
  <pageSetup fitToHeight="1" fitToWidth="1" horizontalDpi="600" verticalDpi="600" orientation="landscape" scale="83" r:id="rId1"/>
  <headerFooter alignWithMargins="0"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pane xSplit="1" topLeftCell="B1" activePane="topRight" state="frozen"/>
      <selection pane="topLeft" activeCell="B8" sqref="B8"/>
      <selection pane="topRight" activeCell="C27" sqref="C27"/>
    </sheetView>
  </sheetViews>
  <sheetFormatPr defaultColWidth="9.140625" defaultRowHeight="12.75"/>
  <cols>
    <col min="1" max="1" width="18.57421875" style="0" customWidth="1"/>
    <col min="2" max="9" width="10.28125" style="0" customWidth="1"/>
    <col min="10" max="10" width="11.00390625" style="0" bestFit="1" customWidth="1"/>
    <col min="11" max="13" width="10.28125" style="0" bestFit="1" customWidth="1"/>
    <col min="14" max="14" width="10.28125" style="19" bestFit="1" customWidth="1"/>
  </cols>
  <sheetData>
    <row r="1" spans="1:12" ht="12.75">
      <c r="A1" s="3" t="s">
        <v>1</v>
      </c>
      <c r="B1" s="6" t="s">
        <v>49</v>
      </c>
      <c r="C1" s="5"/>
      <c r="D1" s="27"/>
      <c r="E1" s="27"/>
      <c r="F1" s="27"/>
      <c r="G1" s="7" t="s">
        <v>2</v>
      </c>
      <c r="H1" s="6" t="s">
        <v>62</v>
      </c>
      <c r="I1" s="3" t="s">
        <v>22</v>
      </c>
      <c r="J1" s="31" t="s">
        <v>39</v>
      </c>
      <c r="K1" s="32"/>
      <c r="L1" s="26"/>
    </row>
    <row r="2" spans="2:8" ht="12.75">
      <c r="B2" s="30" t="s">
        <v>40</v>
      </c>
      <c r="C2" s="34" t="s">
        <v>50</v>
      </c>
      <c r="D2" s="35"/>
      <c r="E2" s="1"/>
      <c r="F2" s="1"/>
      <c r="H2" s="37"/>
    </row>
    <row r="3" spans="2:8" ht="12.75">
      <c r="B3" s="30" t="s">
        <v>41</v>
      </c>
      <c r="D3" s="28" t="s">
        <v>51</v>
      </c>
      <c r="E3" s="33">
        <v>43084</v>
      </c>
      <c r="F3" s="1"/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6" t="s">
        <v>38</v>
      </c>
    </row>
    <row r="6" spans="2:14" s="25" customFormat="1" ht="12.75">
      <c r="B6" s="36"/>
      <c r="E6" s="36"/>
      <c r="M6" s="36"/>
      <c r="N6" s="38"/>
    </row>
    <row r="7" spans="1:14" ht="12.75">
      <c r="A7" s="3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>
        <f>SUM(B7:M7)</f>
        <v>0</v>
      </c>
    </row>
    <row r="8" spans="1:14" ht="12.75">
      <c r="A8" s="3" t="s">
        <v>9</v>
      </c>
      <c r="B8" s="20">
        <v>109</v>
      </c>
      <c r="C8" s="20">
        <v>102.5</v>
      </c>
      <c r="D8" s="20"/>
      <c r="E8" s="20"/>
      <c r="F8" s="20"/>
      <c r="G8" s="20"/>
      <c r="H8" s="20"/>
      <c r="I8" s="20"/>
      <c r="J8" s="10"/>
      <c r="K8" s="20"/>
      <c r="L8" s="20"/>
      <c r="M8" s="20"/>
      <c r="N8" s="19">
        <f aca="true" t="shared" si="0" ref="N8:N15">SUM(B8:M8)</f>
        <v>211.5</v>
      </c>
    </row>
    <row r="9" spans="1:14" ht="12.75">
      <c r="A9" s="3" t="s">
        <v>10</v>
      </c>
      <c r="B9" s="10">
        <v>33.64</v>
      </c>
      <c r="C9" s="20"/>
      <c r="D9" s="20"/>
      <c r="E9" s="20"/>
      <c r="F9" s="20"/>
      <c r="G9" s="20"/>
      <c r="H9" s="10"/>
      <c r="I9" s="10"/>
      <c r="J9" s="20"/>
      <c r="K9" s="20"/>
      <c r="L9" s="20"/>
      <c r="M9" s="20"/>
      <c r="N9" s="19">
        <f t="shared" si="0"/>
        <v>33.64</v>
      </c>
    </row>
    <row r="10" spans="1:14" ht="12.75">
      <c r="A10" s="3" t="s">
        <v>11</v>
      </c>
      <c r="B10" s="10"/>
      <c r="C10" s="10"/>
      <c r="D10" s="20"/>
      <c r="E10" s="10"/>
      <c r="F10" s="10"/>
      <c r="G10" s="10"/>
      <c r="H10" s="10"/>
      <c r="I10" s="10"/>
      <c r="J10" s="10"/>
      <c r="K10" s="10"/>
      <c r="L10" s="10"/>
      <c r="M10" s="20"/>
      <c r="N10" s="19">
        <f t="shared" si="0"/>
        <v>0</v>
      </c>
    </row>
    <row r="11" spans="1:14" ht="12.75">
      <c r="A11" s="3" t="s">
        <v>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0"/>
      <c r="N11" s="19">
        <f>SUM(B11:L11)</f>
        <v>0</v>
      </c>
    </row>
    <row r="12" spans="1:14" ht="12.75">
      <c r="A12" s="3" t="s">
        <v>13</v>
      </c>
      <c r="B12" s="10"/>
      <c r="C12" s="10">
        <v>7</v>
      </c>
      <c r="D12" s="10"/>
      <c r="E12" s="10"/>
      <c r="F12" s="10"/>
      <c r="G12" s="10"/>
      <c r="H12" s="10"/>
      <c r="I12" s="10"/>
      <c r="J12" s="10"/>
      <c r="K12" s="10"/>
      <c r="L12" s="10"/>
      <c r="M12" s="20"/>
      <c r="N12" s="19">
        <f t="shared" si="0"/>
        <v>7</v>
      </c>
    </row>
    <row r="13" spans="1:14" ht="12.75">
      <c r="A13" s="3" t="s">
        <v>14</v>
      </c>
      <c r="B13" s="10"/>
      <c r="C13" s="10"/>
      <c r="D13" s="23"/>
      <c r="E13" s="10"/>
      <c r="F13" s="23"/>
      <c r="G13" s="23"/>
      <c r="H13" s="10"/>
      <c r="I13" s="10"/>
      <c r="J13" s="10"/>
      <c r="K13" s="10"/>
      <c r="L13" s="10"/>
      <c r="M13" s="10"/>
      <c r="N13" s="19">
        <f t="shared" si="0"/>
        <v>0</v>
      </c>
    </row>
    <row r="14" spans="1:14" ht="12.75">
      <c r="A14" s="3" t="s">
        <v>15</v>
      </c>
      <c r="B14" s="10"/>
      <c r="C14" s="10"/>
      <c r="D14" s="10"/>
      <c r="E14" s="10"/>
      <c r="F14" s="10"/>
      <c r="G14" s="23"/>
      <c r="H14" s="10"/>
      <c r="I14" s="10"/>
      <c r="J14" s="10"/>
      <c r="K14" s="10"/>
      <c r="L14" s="10"/>
      <c r="M14" s="10"/>
      <c r="N14" s="19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>
        <f>SUM(N7:N15)</f>
        <v>252.14</v>
      </c>
    </row>
    <row r="17" spans="1:13" ht="13.5" thickTop="1">
      <c r="A17" s="3" t="s">
        <v>16</v>
      </c>
      <c r="B17" s="20">
        <f aca="true" t="shared" si="1" ref="B17:L17">SUM(B7:B16)</f>
        <v>142.64</v>
      </c>
      <c r="C17" s="10">
        <f t="shared" si="1"/>
        <v>109.5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>SUM(M7:M16)</f>
        <v>0</v>
      </c>
    </row>
    <row r="18" spans="1:13" ht="12.75">
      <c r="A18" s="7" t="s">
        <v>24</v>
      </c>
      <c r="B18" s="20">
        <f>SUM(B7:B16)</f>
        <v>142.64</v>
      </c>
      <c r="C18" s="19">
        <f aca="true" t="shared" si="2" ref="C18:M18">SUM(B18+C17)</f>
        <v>252.14</v>
      </c>
      <c r="D18" s="19">
        <f t="shared" si="2"/>
        <v>252.14</v>
      </c>
      <c r="E18" s="19">
        <f t="shared" si="2"/>
        <v>252.14</v>
      </c>
      <c r="F18" s="19">
        <f t="shared" si="2"/>
        <v>252.14</v>
      </c>
      <c r="G18" s="19">
        <f t="shared" si="2"/>
        <v>252.14</v>
      </c>
      <c r="H18" s="19">
        <f t="shared" si="2"/>
        <v>252.14</v>
      </c>
      <c r="I18" s="19">
        <f t="shared" si="2"/>
        <v>252.14</v>
      </c>
      <c r="J18" s="19">
        <f t="shared" si="2"/>
        <v>252.14</v>
      </c>
      <c r="K18" s="19">
        <f t="shared" si="2"/>
        <v>252.14</v>
      </c>
      <c r="L18" s="19">
        <f t="shared" si="2"/>
        <v>252.14</v>
      </c>
      <c r="M18" s="19">
        <f t="shared" si="2"/>
        <v>252.14</v>
      </c>
    </row>
    <row r="19" spans="1:5" ht="12.75">
      <c r="A19" s="7"/>
      <c r="C19" s="19"/>
      <c r="D19" s="19"/>
      <c r="E19" s="19"/>
    </row>
    <row r="20" ht="12.75">
      <c r="A20" s="3" t="s">
        <v>17</v>
      </c>
    </row>
    <row r="21" spans="1:13" ht="12.75">
      <c r="A21" s="3" t="s">
        <v>18</v>
      </c>
      <c r="B21" s="14">
        <v>41278</v>
      </c>
      <c r="C21" s="14">
        <f>B22</f>
        <v>42083</v>
      </c>
      <c r="D21" s="14">
        <f>C22</f>
        <v>43075</v>
      </c>
      <c r="E21" s="14">
        <f>D22</f>
        <v>0</v>
      </c>
      <c r="F21" s="14">
        <f aca="true" t="shared" si="3" ref="F21:M21">E22</f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</row>
    <row r="22" spans="1:13" ht="12.75">
      <c r="A22" s="3" t="s">
        <v>19</v>
      </c>
      <c r="B22" s="14">
        <v>42083</v>
      </c>
      <c r="C22" s="14">
        <v>43075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7" t="s">
        <v>20</v>
      </c>
      <c r="B23" s="14">
        <f aca="true" t="shared" si="4" ref="B23:M23">SUM(B22-B21)</f>
        <v>805</v>
      </c>
      <c r="C23" s="14">
        <f t="shared" si="4"/>
        <v>992</v>
      </c>
      <c r="D23" s="14">
        <f t="shared" si="4"/>
        <v>-43075</v>
      </c>
      <c r="E23" s="14">
        <f t="shared" si="4"/>
        <v>0</v>
      </c>
      <c r="F23" s="14">
        <f t="shared" si="4"/>
        <v>0</v>
      </c>
      <c r="G23" s="14">
        <f>SUM(G22-G21)</f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>SUM(K22-K21)</f>
        <v>0</v>
      </c>
      <c r="L23" s="14">
        <f t="shared" si="4"/>
        <v>0</v>
      </c>
      <c r="M23" s="14">
        <f t="shared" si="4"/>
        <v>0</v>
      </c>
    </row>
    <row r="24" spans="1:13" ht="12.75">
      <c r="A24" s="7" t="s">
        <v>25</v>
      </c>
      <c r="B24" s="14">
        <f>SUM(B22-B21)</f>
        <v>805</v>
      </c>
      <c r="C24" s="14">
        <f aca="true" t="shared" si="5" ref="C24:M24">SUM(B24+C23)</f>
        <v>1797</v>
      </c>
      <c r="D24" s="14">
        <f t="shared" si="5"/>
        <v>-41278</v>
      </c>
      <c r="E24" s="14">
        <f t="shared" si="5"/>
        <v>-41278</v>
      </c>
      <c r="F24" s="14">
        <f t="shared" si="5"/>
        <v>-41278</v>
      </c>
      <c r="G24" s="14">
        <f t="shared" si="5"/>
        <v>-41278</v>
      </c>
      <c r="H24" s="14">
        <f t="shared" si="5"/>
        <v>-41278</v>
      </c>
      <c r="I24" s="14">
        <f t="shared" si="5"/>
        <v>-41278</v>
      </c>
      <c r="J24" s="14">
        <f t="shared" si="5"/>
        <v>-41278</v>
      </c>
      <c r="K24" s="14">
        <f t="shared" si="5"/>
        <v>-41278</v>
      </c>
      <c r="L24" s="14">
        <f t="shared" si="5"/>
        <v>-41278</v>
      </c>
      <c r="M24" s="14">
        <f t="shared" si="5"/>
        <v>-41278</v>
      </c>
    </row>
    <row r="25" spans="1:13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7" t="s">
        <v>37</v>
      </c>
      <c r="B26" s="15">
        <v>51.037</v>
      </c>
      <c r="C26" s="15">
        <v>50.031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7" t="s">
        <v>36</v>
      </c>
      <c r="B27" s="22">
        <f>SUM(B23/B26)</f>
        <v>15.772870662460567</v>
      </c>
      <c r="C27" s="22">
        <f aca="true" t="shared" si="6" ref="C27:M27">SUM(C23/C26)</f>
        <v>19.8277068217705</v>
      </c>
      <c r="D27" s="22" t="e">
        <f t="shared" si="6"/>
        <v>#DIV/0!</v>
      </c>
      <c r="E27" s="22" t="e">
        <f t="shared" si="6"/>
        <v>#DIV/0!</v>
      </c>
      <c r="F27" s="22" t="e">
        <f t="shared" si="6"/>
        <v>#DIV/0!</v>
      </c>
      <c r="G27" s="22" t="e">
        <f t="shared" si="6"/>
        <v>#DIV/0!</v>
      </c>
      <c r="H27" s="22" t="e">
        <f t="shared" si="6"/>
        <v>#DIV/0!</v>
      </c>
      <c r="I27" s="22" t="e">
        <f t="shared" si="6"/>
        <v>#DIV/0!</v>
      </c>
      <c r="J27" s="22" t="e">
        <f t="shared" si="6"/>
        <v>#DIV/0!</v>
      </c>
      <c r="K27" s="22" t="e">
        <f t="shared" si="6"/>
        <v>#DIV/0!</v>
      </c>
      <c r="L27" s="22" t="e">
        <f t="shared" si="6"/>
        <v>#DIV/0!</v>
      </c>
      <c r="M27" s="22" t="e">
        <f t="shared" si="6"/>
        <v>#DIV/0!</v>
      </c>
    </row>
    <row r="28" spans="1:13" ht="12.75">
      <c r="A28" s="7" t="s">
        <v>35</v>
      </c>
      <c r="B28" s="20">
        <f>SUM(B8/B26)</f>
        <v>2.1357054685816173</v>
      </c>
      <c r="C28" s="20">
        <f aca="true" t="shared" si="7" ref="C28:M28">SUM(C8/C26)</f>
        <v>2.0487297875317303</v>
      </c>
      <c r="D28" s="20" t="e">
        <f>SUM(D8/D26)</f>
        <v>#DIV/0!</v>
      </c>
      <c r="E28" s="20" t="e">
        <f>SUM(E8/E26)</f>
        <v>#DIV/0!</v>
      </c>
      <c r="F28" s="20" t="e">
        <f t="shared" si="7"/>
        <v>#DIV/0!</v>
      </c>
      <c r="G28" s="20" t="e">
        <f t="shared" si="7"/>
        <v>#DIV/0!</v>
      </c>
      <c r="H28" s="20" t="e">
        <f t="shared" si="7"/>
        <v>#DIV/0!</v>
      </c>
      <c r="I28" s="20" t="e">
        <f t="shared" si="7"/>
        <v>#DIV/0!</v>
      </c>
      <c r="J28" s="20" t="e">
        <f t="shared" si="7"/>
        <v>#DIV/0!</v>
      </c>
      <c r="K28" s="20" t="e">
        <f t="shared" si="7"/>
        <v>#DIV/0!</v>
      </c>
      <c r="L28" s="20" t="e">
        <f t="shared" si="7"/>
        <v>#DIV/0!</v>
      </c>
      <c r="M28" s="20" t="e">
        <f t="shared" si="7"/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0.17719254658385092</v>
      </c>
      <c r="C30" s="9">
        <f t="shared" si="8"/>
        <v>0.11038306451612903</v>
      </c>
      <c r="D30" s="9">
        <f t="shared" si="8"/>
        <v>0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0.17719254658385092</v>
      </c>
      <c r="C31" s="9">
        <f t="shared" si="8"/>
        <v>0.14031163049526987</v>
      </c>
      <c r="D31" s="9">
        <f t="shared" si="8"/>
        <v>-0.006108338582295653</v>
      </c>
      <c r="E31" s="9">
        <f t="shared" si="8"/>
        <v>-0.006108338582295653</v>
      </c>
      <c r="F31" s="9">
        <f t="shared" si="8"/>
        <v>-0.006108338582295653</v>
      </c>
      <c r="G31" s="9">
        <f t="shared" si="8"/>
        <v>-0.006108338582295653</v>
      </c>
      <c r="H31" s="9">
        <f t="shared" si="8"/>
        <v>-0.006108338582295653</v>
      </c>
      <c r="I31" s="9">
        <f t="shared" si="8"/>
        <v>-0.006108338582295653</v>
      </c>
      <c r="J31" s="9">
        <f t="shared" si="8"/>
        <v>-0.006108338582295653</v>
      </c>
      <c r="K31" s="9">
        <f t="shared" si="8"/>
        <v>-0.006108338582295653</v>
      </c>
      <c r="L31" s="9">
        <f t="shared" si="8"/>
        <v>-0.006108338582295653</v>
      </c>
      <c r="M31" s="9">
        <f t="shared" si="8"/>
        <v>-0.006108338582295653</v>
      </c>
    </row>
  </sheetData>
  <sheetProtection/>
  <printOptions gridLines="1"/>
  <pageMargins left="0.5" right="0.25" top="1.5" bottom="1" header="1" footer="0.5"/>
  <pageSetup horizontalDpi="600" verticalDpi="600" orientation="landscape" scale="85" r:id="rId3"/>
  <headerFooter alignWithMargins="0">
    <oddHeader>&amp;C&amp;A</oddHeader>
    <oddFooter>&amp;C&amp;F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xSplit="1" topLeftCell="B1" activePane="topRight" state="frozen"/>
      <selection pane="topLeft" activeCell="B8" sqref="B8"/>
      <selection pane="topRight" activeCell="C13" sqref="C13"/>
    </sheetView>
  </sheetViews>
  <sheetFormatPr defaultColWidth="9.140625" defaultRowHeight="12.75"/>
  <cols>
    <col min="1" max="1" width="18.57421875" style="0" customWidth="1"/>
    <col min="2" max="9" width="10.28125" style="0" customWidth="1"/>
    <col min="10" max="10" width="11.00390625" style="0" bestFit="1" customWidth="1"/>
    <col min="11" max="13" width="11.28125" style="0" bestFit="1" customWidth="1"/>
    <col min="14" max="14" width="11.28125" style="19" bestFit="1" customWidth="1"/>
  </cols>
  <sheetData>
    <row r="1" spans="1:12" ht="12.75">
      <c r="A1" s="3" t="s">
        <v>1</v>
      </c>
      <c r="B1" s="6" t="s">
        <v>56</v>
      </c>
      <c r="C1" s="5"/>
      <c r="D1" s="27"/>
      <c r="E1" s="27"/>
      <c r="F1" s="27"/>
      <c r="G1" s="7" t="s">
        <v>2</v>
      </c>
      <c r="H1" s="6" t="s">
        <v>63</v>
      </c>
      <c r="I1" s="3" t="s">
        <v>22</v>
      </c>
      <c r="J1" s="31" t="s">
        <v>39</v>
      </c>
      <c r="K1" s="32"/>
      <c r="L1" s="26"/>
    </row>
    <row r="2" spans="2:8" ht="12.75">
      <c r="B2" s="30" t="s">
        <v>40</v>
      </c>
      <c r="C2" s="34" t="s">
        <v>72</v>
      </c>
      <c r="D2" s="35"/>
      <c r="E2" s="1"/>
      <c r="F2" s="1"/>
      <c r="H2" s="37"/>
    </row>
    <row r="3" spans="2:8" ht="12.75">
      <c r="B3" s="30" t="s">
        <v>41</v>
      </c>
      <c r="D3" s="28" t="s">
        <v>57</v>
      </c>
      <c r="E3" s="33">
        <v>43407</v>
      </c>
      <c r="F3" s="1"/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6" t="s">
        <v>38</v>
      </c>
    </row>
    <row r="6" spans="2:14" s="25" customFormat="1" ht="12.75">
      <c r="B6" s="36" t="s">
        <v>84</v>
      </c>
      <c r="C6" s="36" t="s">
        <v>85</v>
      </c>
      <c r="D6" s="36" t="s">
        <v>86</v>
      </c>
      <c r="E6" s="36" t="s">
        <v>87</v>
      </c>
      <c r="F6" s="36" t="s">
        <v>88</v>
      </c>
      <c r="G6" s="36" t="s">
        <v>89</v>
      </c>
      <c r="H6" s="36" t="s">
        <v>73</v>
      </c>
      <c r="I6" s="36" t="s">
        <v>74</v>
      </c>
      <c r="J6" s="36" t="s">
        <v>75</v>
      </c>
      <c r="K6" s="36" t="s">
        <v>76</v>
      </c>
      <c r="L6" s="36" t="s">
        <v>77</v>
      </c>
      <c r="M6" s="36"/>
      <c r="N6" s="38"/>
    </row>
    <row r="7" spans="1:14" ht="12.75">
      <c r="A7" s="3" t="s">
        <v>8</v>
      </c>
      <c r="B7" s="20">
        <v>694.36</v>
      </c>
      <c r="C7" s="20">
        <v>694.36</v>
      </c>
      <c r="D7" s="20">
        <v>694.36</v>
      </c>
      <c r="E7" s="20">
        <v>694.36</v>
      </c>
      <c r="F7" s="20">
        <v>694.36</v>
      </c>
      <c r="G7" s="20">
        <v>694.36</v>
      </c>
      <c r="H7" s="20">
        <v>694.36</v>
      </c>
      <c r="I7" s="20">
        <v>694.36</v>
      </c>
      <c r="J7" s="20">
        <v>694.36</v>
      </c>
      <c r="K7" s="20">
        <v>694.36</v>
      </c>
      <c r="L7" s="20">
        <v>694.36</v>
      </c>
      <c r="M7" s="20"/>
      <c r="N7" s="19">
        <f aca="true" t="shared" si="0" ref="N7:N15">SUM(B7:M7)</f>
        <v>7637.959999999998</v>
      </c>
    </row>
    <row r="8" spans="1:14" ht="12.75">
      <c r="A8" s="3" t="s">
        <v>9</v>
      </c>
      <c r="B8" s="20">
        <v>226.32</v>
      </c>
      <c r="C8" s="20">
        <v>221.08</v>
      </c>
      <c r="D8" s="20"/>
      <c r="E8" s="47"/>
      <c r="F8" s="20"/>
      <c r="G8" s="20"/>
      <c r="H8" s="20"/>
      <c r="I8" s="20"/>
      <c r="J8" s="10"/>
      <c r="K8" s="20"/>
      <c r="L8" s="20"/>
      <c r="M8" s="20"/>
      <c r="N8" s="19">
        <f>SUM(B8:M8)</f>
        <v>447.4</v>
      </c>
    </row>
    <row r="9" spans="1:14" ht="12.75">
      <c r="A9" s="3" t="s">
        <v>10</v>
      </c>
      <c r="B9" s="10">
        <v>59.02</v>
      </c>
      <c r="C9" s="20"/>
      <c r="D9" s="20"/>
      <c r="E9" s="41"/>
      <c r="F9" s="20"/>
      <c r="G9" s="20"/>
      <c r="I9" s="10"/>
      <c r="J9" s="20"/>
      <c r="K9" s="20"/>
      <c r="L9" s="20"/>
      <c r="M9" s="20"/>
      <c r="N9" s="19">
        <f t="shared" si="0"/>
        <v>59.02</v>
      </c>
    </row>
    <row r="10" spans="1:14" ht="12.75">
      <c r="A10" s="3" t="s">
        <v>11</v>
      </c>
      <c r="B10" s="10"/>
      <c r="C10" s="10"/>
      <c r="D10" s="10"/>
      <c r="E10" s="47"/>
      <c r="F10" s="10"/>
      <c r="G10" s="10"/>
      <c r="I10" s="10"/>
      <c r="J10" s="10"/>
      <c r="K10" s="10"/>
      <c r="L10" s="10"/>
      <c r="M10" s="20"/>
      <c r="N10" s="19">
        <f t="shared" si="0"/>
        <v>0</v>
      </c>
    </row>
    <row r="11" spans="1:14" ht="12.75">
      <c r="A11" s="3" t="s">
        <v>12</v>
      </c>
      <c r="B11" s="10"/>
      <c r="C11" s="10"/>
      <c r="E11" s="47"/>
      <c r="F11" s="10"/>
      <c r="G11" s="10"/>
      <c r="H11" s="10"/>
      <c r="I11" s="10"/>
      <c r="J11" s="10"/>
      <c r="K11" s="10"/>
      <c r="L11" s="10"/>
      <c r="M11" s="20"/>
      <c r="N11" s="19">
        <f t="shared" si="0"/>
        <v>0</v>
      </c>
    </row>
    <row r="12" spans="1:14" ht="12.75">
      <c r="A12" s="3" t="s">
        <v>13</v>
      </c>
      <c r="B12" s="10">
        <v>14</v>
      </c>
      <c r="C12" s="10">
        <v>0</v>
      </c>
      <c r="D12" s="10"/>
      <c r="E12" s="47"/>
      <c r="F12" s="10"/>
      <c r="G12" s="10"/>
      <c r="H12" s="10"/>
      <c r="I12" s="10"/>
      <c r="J12" s="10"/>
      <c r="K12" s="10"/>
      <c r="L12" s="10"/>
      <c r="M12" s="20"/>
      <c r="N12" s="19">
        <f t="shared" si="0"/>
        <v>14</v>
      </c>
    </row>
    <row r="13" spans="1:14" ht="12.75">
      <c r="A13" s="3" t="s">
        <v>14</v>
      </c>
      <c r="B13" s="10"/>
      <c r="C13" s="10"/>
      <c r="D13" s="23"/>
      <c r="E13" s="47"/>
      <c r="F13" s="23"/>
      <c r="G13" s="23"/>
      <c r="H13" s="10"/>
      <c r="I13" s="10"/>
      <c r="J13" s="10"/>
      <c r="K13" s="10"/>
      <c r="L13" s="10"/>
      <c r="M13" s="10"/>
      <c r="N13" s="19">
        <f t="shared" si="0"/>
        <v>0</v>
      </c>
    </row>
    <row r="14" spans="1:14" ht="12.75">
      <c r="A14" s="3" t="s">
        <v>15</v>
      </c>
      <c r="B14" s="10"/>
      <c r="C14" s="10"/>
      <c r="D14" s="10"/>
      <c r="E14" s="47"/>
      <c r="F14" s="10"/>
      <c r="G14" s="23"/>
      <c r="H14" s="10"/>
      <c r="I14" s="10"/>
      <c r="J14" s="10"/>
      <c r="K14" s="10"/>
      <c r="L14" s="10"/>
      <c r="M14" s="10"/>
      <c r="N14" s="19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>
        <f>SUM(N7:N15)</f>
        <v>8158.379999999998</v>
      </c>
    </row>
    <row r="17" spans="1:13" ht="13.5" thickTop="1">
      <c r="A17" s="3" t="s">
        <v>16</v>
      </c>
      <c r="B17" s="20">
        <f aca="true" t="shared" si="1" ref="B17:M17">SUM(B7:B16)</f>
        <v>993.7</v>
      </c>
      <c r="C17" s="10">
        <f t="shared" si="1"/>
        <v>915.44</v>
      </c>
      <c r="D17" s="10">
        <f t="shared" si="1"/>
        <v>694.36</v>
      </c>
      <c r="E17" s="10">
        <f t="shared" si="1"/>
        <v>694.36</v>
      </c>
      <c r="F17" s="10">
        <f t="shared" si="1"/>
        <v>694.36</v>
      </c>
      <c r="G17" s="10">
        <f t="shared" si="1"/>
        <v>694.36</v>
      </c>
      <c r="H17" s="10">
        <f t="shared" si="1"/>
        <v>694.36</v>
      </c>
      <c r="I17" s="10">
        <f t="shared" si="1"/>
        <v>694.36</v>
      </c>
      <c r="J17" s="10">
        <f t="shared" si="1"/>
        <v>694.36</v>
      </c>
      <c r="K17" s="10">
        <f t="shared" si="1"/>
        <v>694.36</v>
      </c>
      <c r="L17" s="10">
        <f t="shared" si="1"/>
        <v>694.36</v>
      </c>
      <c r="M17" s="10">
        <f t="shared" si="1"/>
        <v>0</v>
      </c>
    </row>
    <row r="18" spans="1:13" ht="12.75">
      <c r="A18" s="7" t="s">
        <v>24</v>
      </c>
      <c r="B18" s="20">
        <f>SUM(B7:B16)</f>
        <v>993.7</v>
      </c>
      <c r="C18" s="19">
        <f aca="true" t="shared" si="2" ref="C18:M18">SUM(B18+C17)</f>
        <v>1909.14</v>
      </c>
      <c r="D18" s="19">
        <f t="shared" si="2"/>
        <v>2603.5</v>
      </c>
      <c r="E18" s="19">
        <f t="shared" si="2"/>
        <v>3297.86</v>
      </c>
      <c r="F18" s="19">
        <f t="shared" si="2"/>
        <v>3992.2200000000003</v>
      </c>
      <c r="G18" s="19">
        <f t="shared" si="2"/>
        <v>4686.58</v>
      </c>
      <c r="H18" s="19">
        <f t="shared" si="2"/>
        <v>5380.94</v>
      </c>
      <c r="I18" s="19">
        <f t="shared" si="2"/>
        <v>6075.299999999999</v>
      </c>
      <c r="J18" s="19">
        <f t="shared" si="2"/>
        <v>6769.659999999999</v>
      </c>
      <c r="K18" s="19">
        <f t="shared" si="2"/>
        <v>7464.019999999999</v>
      </c>
      <c r="L18" s="19">
        <f t="shared" si="2"/>
        <v>8158.379999999998</v>
      </c>
      <c r="M18" s="19">
        <f t="shared" si="2"/>
        <v>8158.379999999998</v>
      </c>
    </row>
    <row r="19" spans="1:5" ht="12.75">
      <c r="A19" s="7"/>
      <c r="C19" s="19"/>
      <c r="D19" s="19"/>
      <c r="E19" s="19"/>
    </row>
    <row r="20" ht="12.75">
      <c r="A20" s="3" t="s">
        <v>17</v>
      </c>
    </row>
    <row r="21" spans="1:13" ht="12.75">
      <c r="A21" s="3" t="s">
        <v>18</v>
      </c>
      <c r="B21" s="14">
        <v>69831</v>
      </c>
      <c r="C21" s="14">
        <f aca="true" t="shared" si="3" ref="C21:H21">B22</f>
        <v>72250</v>
      </c>
      <c r="D21" s="14">
        <f t="shared" si="3"/>
        <v>74801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>H22</f>
        <v>0</v>
      </c>
      <c r="J21" s="14">
        <f>I22</f>
        <v>0</v>
      </c>
      <c r="K21" s="14">
        <f>J22</f>
        <v>0</v>
      </c>
      <c r="L21" s="14">
        <f>K22</f>
        <v>0</v>
      </c>
      <c r="M21" s="14">
        <f>L22</f>
        <v>0</v>
      </c>
    </row>
    <row r="22" spans="1:13" ht="12.75">
      <c r="A22" s="3" t="s">
        <v>19</v>
      </c>
      <c r="B22" s="14">
        <v>72250</v>
      </c>
      <c r="C22" s="14">
        <v>74801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7" t="s">
        <v>20</v>
      </c>
      <c r="B23" s="14">
        <f aca="true" t="shared" si="4" ref="B23:M23">SUM(B22-B21)</f>
        <v>2419</v>
      </c>
      <c r="C23" s="14">
        <f t="shared" si="4"/>
        <v>2551</v>
      </c>
      <c r="D23" s="14">
        <f t="shared" si="4"/>
        <v>-74801</v>
      </c>
      <c r="E23" s="14">
        <f t="shared" si="4"/>
        <v>0</v>
      </c>
      <c r="F23" s="14">
        <f>SUM(F22-F21)</f>
        <v>0</v>
      </c>
      <c r="G23" s="14">
        <f>SUM(G22-G21)</f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</row>
    <row r="24" spans="1:13" ht="12.75">
      <c r="A24" s="7" t="s">
        <v>25</v>
      </c>
      <c r="B24" s="14">
        <f>SUM(B22-B21)</f>
        <v>2419</v>
      </c>
      <c r="C24" s="14">
        <f aca="true" t="shared" si="5" ref="C24:M24">SUM(B24+C23)</f>
        <v>4970</v>
      </c>
      <c r="D24" s="14">
        <f t="shared" si="5"/>
        <v>-69831</v>
      </c>
      <c r="E24" s="14">
        <f t="shared" si="5"/>
        <v>-69831</v>
      </c>
      <c r="F24" s="14">
        <f t="shared" si="5"/>
        <v>-69831</v>
      </c>
      <c r="G24" s="14">
        <f t="shared" si="5"/>
        <v>-69831</v>
      </c>
      <c r="H24" s="14">
        <f t="shared" si="5"/>
        <v>-69831</v>
      </c>
      <c r="I24" s="14">
        <f t="shared" si="5"/>
        <v>-69831</v>
      </c>
      <c r="J24" s="14">
        <f t="shared" si="5"/>
        <v>-69831</v>
      </c>
      <c r="K24" s="14">
        <f t="shared" si="5"/>
        <v>-69831</v>
      </c>
      <c r="L24" s="14">
        <f t="shared" si="5"/>
        <v>-69831</v>
      </c>
      <c r="M24" s="14">
        <f t="shared" si="5"/>
        <v>-69831</v>
      </c>
    </row>
    <row r="25" spans="1:13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7" t="s">
        <v>37</v>
      </c>
      <c r="B26" s="15">
        <v>105.202</v>
      </c>
      <c r="C26" s="15">
        <v>105.52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7" t="s">
        <v>36</v>
      </c>
      <c r="B27" s="22">
        <f aca="true" t="shared" si="6" ref="B27:M27">SUM(B23/B26)</f>
        <v>22.993859432330183</v>
      </c>
      <c r="C27" s="22">
        <f t="shared" si="6"/>
        <v>24.175511751326763</v>
      </c>
      <c r="D27" s="22" t="e">
        <f t="shared" si="6"/>
        <v>#DIV/0!</v>
      </c>
      <c r="E27" s="22" t="e">
        <f t="shared" si="6"/>
        <v>#DIV/0!</v>
      </c>
      <c r="F27" s="22" t="e">
        <f t="shared" si="6"/>
        <v>#DIV/0!</v>
      </c>
      <c r="G27" s="22" t="e">
        <f t="shared" si="6"/>
        <v>#DIV/0!</v>
      </c>
      <c r="H27" s="22" t="e">
        <f t="shared" si="6"/>
        <v>#DIV/0!</v>
      </c>
      <c r="I27" s="22" t="e">
        <f t="shared" si="6"/>
        <v>#DIV/0!</v>
      </c>
      <c r="J27" s="22" t="e">
        <f t="shared" si="6"/>
        <v>#DIV/0!</v>
      </c>
      <c r="K27" s="22" t="e">
        <f t="shared" si="6"/>
        <v>#DIV/0!</v>
      </c>
      <c r="L27" s="22" t="e">
        <f t="shared" si="6"/>
        <v>#DIV/0!</v>
      </c>
      <c r="M27" s="22" t="e">
        <f t="shared" si="6"/>
        <v>#DIV/0!</v>
      </c>
    </row>
    <row r="28" spans="1:13" ht="12.75">
      <c r="A28" s="7" t="s">
        <v>35</v>
      </c>
      <c r="B28" s="20">
        <f aca="true" t="shared" si="7" ref="B28:L28">SUM(B8/B26)</f>
        <v>2.15128989943157</v>
      </c>
      <c r="C28" s="20">
        <f t="shared" si="7"/>
        <v>2.095147839272176</v>
      </c>
      <c r="D28" s="20" t="e">
        <f t="shared" si="7"/>
        <v>#DIV/0!</v>
      </c>
      <c r="E28" s="20" t="e">
        <f>SUM(E8/E26)</f>
        <v>#DIV/0!</v>
      </c>
      <c r="F28" s="20" t="e">
        <f t="shared" si="7"/>
        <v>#DIV/0!</v>
      </c>
      <c r="G28" s="20" t="e">
        <f t="shared" si="7"/>
        <v>#DIV/0!</v>
      </c>
      <c r="H28" s="20" t="e">
        <f t="shared" si="7"/>
        <v>#DIV/0!</v>
      </c>
      <c r="I28" s="20" t="e">
        <f t="shared" si="7"/>
        <v>#DIV/0!</v>
      </c>
      <c r="J28" s="20" t="e">
        <f t="shared" si="7"/>
        <v>#DIV/0!</v>
      </c>
      <c r="K28" s="20" t="e">
        <f t="shared" si="7"/>
        <v>#DIV/0!</v>
      </c>
      <c r="L28" s="20" t="e">
        <f t="shared" si="7"/>
        <v>#DIV/0!</v>
      </c>
      <c r="M28" s="20" t="e">
        <f>SUM(M8/M26)</f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0.4107895824720959</v>
      </c>
      <c r="C30" s="9">
        <f t="shared" si="8"/>
        <v>0.3588553508428068</v>
      </c>
      <c r="D30" s="9">
        <f t="shared" si="8"/>
        <v>-0.00928276359941712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0.4107895824720959</v>
      </c>
      <c r="C31" s="9">
        <f t="shared" si="8"/>
        <v>0.3841327967806841</v>
      </c>
      <c r="D31" s="9">
        <f t="shared" si="8"/>
        <v>-0.03728286864000229</v>
      </c>
      <c r="E31" s="9">
        <f t="shared" si="8"/>
        <v>-0.047226303504174366</v>
      </c>
      <c r="F31" s="9">
        <f t="shared" si="8"/>
        <v>-0.05716973836834644</v>
      </c>
      <c r="G31" s="9">
        <f t="shared" si="8"/>
        <v>-0.0671131732325185</v>
      </c>
      <c r="H31" s="9">
        <f t="shared" si="8"/>
        <v>-0.07705660809669057</v>
      </c>
      <c r="I31" s="9">
        <f t="shared" si="8"/>
        <v>-0.08700004296086264</v>
      </c>
      <c r="J31" s="9">
        <f t="shared" si="8"/>
        <v>-0.09694347782503471</v>
      </c>
      <c r="K31" s="9">
        <f t="shared" si="8"/>
        <v>-0.10688691268920678</v>
      </c>
      <c r="L31" s="9">
        <f t="shared" si="8"/>
        <v>-0.11683034755337884</v>
      </c>
      <c r="M31" s="9">
        <f t="shared" si="8"/>
        <v>-0.11683034755337884</v>
      </c>
    </row>
  </sheetData>
  <sheetProtection/>
  <printOptions gridLines="1"/>
  <pageMargins left="0.5" right="0.25" top="1.5" bottom="1" header="1" footer="0.5"/>
  <pageSetup fitToHeight="1" fitToWidth="1" horizontalDpi="600" verticalDpi="600" orientation="landscape" scale="85" r:id="rId1"/>
  <headerFooter alignWithMargins="0">
    <oddHeader>&amp;C&amp;A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pane xSplit="1" topLeftCell="B1" activePane="topRight" state="frozen"/>
      <selection pane="topLeft" activeCell="B8" sqref="B8"/>
      <selection pane="topRight" activeCell="C27" sqref="C27"/>
    </sheetView>
  </sheetViews>
  <sheetFormatPr defaultColWidth="9.140625" defaultRowHeight="12.75"/>
  <cols>
    <col min="1" max="1" width="18.57421875" style="0" customWidth="1"/>
    <col min="2" max="9" width="10.28125" style="0" customWidth="1"/>
    <col min="10" max="10" width="11.00390625" style="0" bestFit="1" customWidth="1"/>
    <col min="11" max="13" width="10.28125" style="0" bestFit="1" customWidth="1"/>
    <col min="14" max="14" width="10.28125" style="19" bestFit="1" customWidth="1"/>
  </cols>
  <sheetData>
    <row r="1" spans="1:12" ht="12.75">
      <c r="A1" s="3" t="s">
        <v>1</v>
      </c>
      <c r="B1" s="6" t="s">
        <v>66</v>
      </c>
      <c r="C1" s="5"/>
      <c r="D1" s="27"/>
      <c r="E1" s="27"/>
      <c r="F1" s="27"/>
      <c r="G1" s="7" t="s">
        <v>2</v>
      </c>
      <c r="H1" s="6" t="s">
        <v>69</v>
      </c>
      <c r="I1" s="3" t="s">
        <v>22</v>
      </c>
      <c r="J1" s="31" t="s">
        <v>39</v>
      </c>
      <c r="K1" s="32"/>
      <c r="L1" s="26"/>
    </row>
    <row r="2" spans="2:8" ht="12.75">
      <c r="B2" s="30" t="s">
        <v>40</v>
      </c>
      <c r="C2" s="34" t="s">
        <v>67</v>
      </c>
      <c r="D2" s="35"/>
      <c r="E2" s="1"/>
      <c r="F2" s="1"/>
      <c r="H2" s="37"/>
    </row>
    <row r="3" spans="2:8" ht="12.75">
      <c r="B3" s="30" t="s">
        <v>41</v>
      </c>
      <c r="D3" s="28" t="s">
        <v>68</v>
      </c>
      <c r="E3" s="33">
        <v>42995</v>
      </c>
      <c r="F3" s="1"/>
      <c r="H3" s="2"/>
    </row>
    <row r="4" ht="12.75">
      <c r="A4" s="4" t="s">
        <v>3</v>
      </c>
    </row>
    <row r="5" spans="1:14" ht="25.5">
      <c r="A5" t="s">
        <v>0</v>
      </c>
      <c r="B5" s="11" t="s">
        <v>26</v>
      </c>
      <c r="C5" s="11" t="s">
        <v>5</v>
      </c>
      <c r="D5" s="11" t="s">
        <v>27</v>
      </c>
      <c r="E5" s="11" t="s">
        <v>28</v>
      </c>
      <c r="F5" s="11" t="s">
        <v>4</v>
      </c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6</v>
      </c>
      <c r="M5" s="11" t="s">
        <v>7</v>
      </c>
      <c r="N5" s="16" t="s">
        <v>38</v>
      </c>
    </row>
    <row r="6" spans="2:14" s="25" customFormat="1" ht="12.7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8"/>
    </row>
    <row r="7" spans="1:14" ht="12.75">
      <c r="A7" s="3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>
        <f aca="true" t="shared" si="0" ref="N7:N15">SUM(B7:M7)</f>
        <v>0</v>
      </c>
    </row>
    <row r="8" spans="1:14" ht="12.75">
      <c r="A8" s="3" t="s">
        <v>9</v>
      </c>
      <c r="B8" s="20">
        <v>92.93</v>
      </c>
      <c r="C8" s="20">
        <v>46.86</v>
      </c>
      <c r="D8" s="20"/>
      <c r="E8" s="47"/>
      <c r="F8" s="20"/>
      <c r="G8" s="20"/>
      <c r="H8" s="20"/>
      <c r="I8" s="20"/>
      <c r="J8" s="10"/>
      <c r="K8" s="20"/>
      <c r="L8" s="20"/>
      <c r="M8" s="20"/>
      <c r="N8" s="19">
        <f>SUM(B8:M8)</f>
        <v>139.79000000000002</v>
      </c>
    </row>
    <row r="9" spans="1:14" ht="12.75">
      <c r="A9" s="3" t="s">
        <v>10</v>
      </c>
      <c r="B9" s="10">
        <v>54.55</v>
      </c>
      <c r="C9" s="20"/>
      <c r="D9" s="20"/>
      <c r="E9" s="41"/>
      <c r="F9" s="20"/>
      <c r="G9" s="20"/>
      <c r="H9" s="20"/>
      <c r="I9" s="10"/>
      <c r="K9" s="20"/>
      <c r="L9" s="20"/>
      <c r="M9" s="20"/>
      <c r="N9" s="19">
        <f t="shared" si="0"/>
        <v>54.55</v>
      </c>
    </row>
    <row r="10" spans="1:14" ht="12.75">
      <c r="A10" s="3" t="s">
        <v>11</v>
      </c>
      <c r="B10" s="10"/>
      <c r="C10" s="10"/>
      <c r="D10" s="10"/>
      <c r="E10" s="47"/>
      <c r="F10" s="10"/>
      <c r="G10" s="10"/>
      <c r="I10" s="10"/>
      <c r="J10" s="10"/>
      <c r="K10" s="10"/>
      <c r="L10" s="10"/>
      <c r="M10" s="20"/>
      <c r="N10" s="19">
        <f t="shared" si="0"/>
        <v>0</v>
      </c>
    </row>
    <row r="11" spans="1:14" ht="12.75">
      <c r="A11" s="3" t="s">
        <v>12</v>
      </c>
      <c r="B11" s="10"/>
      <c r="C11" s="10"/>
      <c r="E11" s="47"/>
      <c r="F11" s="10"/>
      <c r="G11" s="10"/>
      <c r="H11" s="10"/>
      <c r="I11" s="10"/>
      <c r="K11" s="10"/>
      <c r="L11" s="10"/>
      <c r="M11" s="20"/>
      <c r="N11" s="19">
        <f t="shared" si="0"/>
        <v>0</v>
      </c>
    </row>
    <row r="12" spans="1:14" ht="12.75">
      <c r="A12" s="3" t="s">
        <v>13</v>
      </c>
      <c r="B12" s="10">
        <v>7</v>
      </c>
      <c r="C12" s="10"/>
      <c r="D12" s="10"/>
      <c r="E12" s="47"/>
      <c r="F12" s="10"/>
      <c r="G12" s="10"/>
      <c r="H12" s="10"/>
      <c r="I12" s="10"/>
      <c r="J12" s="10"/>
      <c r="K12" s="10"/>
      <c r="L12" s="10"/>
      <c r="M12" s="20"/>
      <c r="N12" s="19">
        <f t="shared" si="0"/>
        <v>7</v>
      </c>
    </row>
    <row r="13" spans="1:14" ht="12.75">
      <c r="A13" s="3" t="s">
        <v>14</v>
      </c>
      <c r="B13" s="10"/>
      <c r="C13" s="10"/>
      <c r="D13" s="23"/>
      <c r="E13" s="47"/>
      <c r="F13" s="23"/>
      <c r="G13" s="23"/>
      <c r="H13" s="10"/>
      <c r="I13" s="10"/>
      <c r="J13" s="10"/>
      <c r="K13" s="10"/>
      <c r="L13" s="10"/>
      <c r="M13" s="10"/>
      <c r="N13" s="19">
        <f t="shared" si="0"/>
        <v>0</v>
      </c>
    </row>
    <row r="14" spans="1:14" ht="12.75">
      <c r="A14" s="3" t="s">
        <v>15</v>
      </c>
      <c r="B14" s="10"/>
      <c r="C14" s="10"/>
      <c r="D14" s="10"/>
      <c r="E14" s="47"/>
      <c r="F14" s="10"/>
      <c r="G14" s="23"/>
      <c r="H14" s="10"/>
      <c r="I14" s="10"/>
      <c r="J14" s="10"/>
      <c r="K14" s="10"/>
      <c r="L14" s="10"/>
      <c r="M14" s="10"/>
      <c r="N14" s="19">
        <f t="shared" si="0"/>
        <v>0</v>
      </c>
    </row>
    <row r="15" spans="1:14" ht="12.75">
      <c r="A15" s="3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>
        <f t="shared" si="0"/>
        <v>0</v>
      </c>
    </row>
    <row r="16" spans="1:14" ht="13.5" thickBo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>
        <f>SUM(N7:N15)</f>
        <v>201.34000000000003</v>
      </c>
    </row>
    <row r="17" spans="1:13" ht="13.5" thickTop="1">
      <c r="A17" s="3" t="s">
        <v>16</v>
      </c>
      <c r="B17" s="20">
        <f aca="true" t="shared" si="1" ref="B17:M17">SUM(B7:B16)</f>
        <v>154.48000000000002</v>
      </c>
      <c r="C17" s="10">
        <f t="shared" si="1"/>
        <v>46.86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7" t="s">
        <v>24</v>
      </c>
      <c r="B18" s="20">
        <f>SUM(B7:B16)</f>
        <v>154.48000000000002</v>
      </c>
      <c r="C18" s="19">
        <f aca="true" t="shared" si="2" ref="C18:M18">SUM(B18+C17)</f>
        <v>201.34000000000003</v>
      </c>
      <c r="D18" s="19">
        <f t="shared" si="2"/>
        <v>201.34000000000003</v>
      </c>
      <c r="E18" s="19">
        <f t="shared" si="2"/>
        <v>201.34000000000003</v>
      </c>
      <c r="F18" s="19">
        <f t="shared" si="2"/>
        <v>201.34000000000003</v>
      </c>
      <c r="G18" s="19">
        <f t="shared" si="2"/>
        <v>201.34000000000003</v>
      </c>
      <c r="H18" s="19">
        <f t="shared" si="2"/>
        <v>201.34000000000003</v>
      </c>
      <c r="I18" s="19">
        <f t="shared" si="2"/>
        <v>201.34000000000003</v>
      </c>
      <c r="J18" s="19">
        <f t="shared" si="2"/>
        <v>201.34000000000003</v>
      </c>
      <c r="K18" s="19">
        <f t="shared" si="2"/>
        <v>201.34000000000003</v>
      </c>
      <c r="L18" s="19">
        <f t="shared" si="2"/>
        <v>201.34000000000003</v>
      </c>
      <c r="M18" s="19">
        <f t="shared" si="2"/>
        <v>201.34000000000003</v>
      </c>
    </row>
    <row r="19" spans="1:5" ht="12.75">
      <c r="A19" s="7"/>
      <c r="C19" s="19"/>
      <c r="D19" s="19"/>
      <c r="E19" s="19"/>
    </row>
    <row r="20" ht="12.75">
      <c r="A20" s="3" t="s">
        <v>17</v>
      </c>
    </row>
    <row r="21" spans="1:13" ht="12.75">
      <c r="A21" s="3" t="s">
        <v>18</v>
      </c>
      <c r="B21" s="14">
        <v>21010</v>
      </c>
      <c r="C21" s="14">
        <f aca="true" t="shared" si="3" ref="C21:H21">B22</f>
        <v>22202</v>
      </c>
      <c r="D21" s="14">
        <f t="shared" si="3"/>
        <v>22915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>H22</f>
        <v>0</v>
      </c>
      <c r="J21" s="14">
        <f>I22</f>
        <v>0</v>
      </c>
      <c r="K21" s="14">
        <f>J22</f>
        <v>0</v>
      </c>
      <c r="L21" s="14">
        <f>K22</f>
        <v>0</v>
      </c>
      <c r="M21" s="14">
        <f>L22</f>
        <v>0</v>
      </c>
    </row>
    <row r="22" spans="1:13" ht="12.75">
      <c r="A22" s="3" t="s">
        <v>19</v>
      </c>
      <c r="B22" s="14">
        <v>22202</v>
      </c>
      <c r="C22" s="14">
        <v>22915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7" t="s">
        <v>20</v>
      </c>
      <c r="B23" s="14">
        <f aca="true" t="shared" si="4" ref="B23:M23">SUM(B22-B21)</f>
        <v>1192</v>
      </c>
      <c r="C23" s="14">
        <f t="shared" si="4"/>
        <v>713</v>
      </c>
      <c r="D23" s="14">
        <f t="shared" si="4"/>
        <v>-22915</v>
      </c>
      <c r="E23" s="14">
        <f t="shared" si="4"/>
        <v>0</v>
      </c>
      <c r="F23" s="14">
        <f>SUM(F22-F21)</f>
        <v>0</v>
      </c>
      <c r="G23" s="14">
        <f>SUM(G22-G21)</f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</row>
    <row r="24" spans="1:13" ht="12.75">
      <c r="A24" s="7" t="s">
        <v>25</v>
      </c>
      <c r="B24" s="14">
        <f>SUM(B22-B21)</f>
        <v>1192</v>
      </c>
      <c r="C24" s="14">
        <f aca="true" t="shared" si="5" ref="C24:M24">SUM(B24+C23)</f>
        <v>1905</v>
      </c>
      <c r="D24" s="14">
        <f t="shared" si="5"/>
        <v>-21010</v>
      </c>
      <c r="E24" s="14">
        <f t="shared" si="5"/>
        <v>-21010</v>
      </c>
      <c r="F24" s="14">
        <f t="shared" si="5"/>
        <v>-21010</v>
      </c>
      <c r="G24" s="14">
        <f t="shared" si="5"/>
        <v>-21010</v>
      </c>
      <c r="H24" s="14">
        <f t="shared" si="5"/>
        <v>-21010</v>
      </c>
      <c r="I24" s="14">
        <f t="shared" si="5"/>
        <v>-21010</v>
      </c>
      <c r="J24" s="14">
        <f t="shared" si="5"/>
        <v>-21010</v>
      </c>
      <c r="K24" s="14">
        <f t="shared" si="5"/>
        <v>-21010</v>
      </c>
      <c r="L24" s="14">
        <f t="shared" si="5"/>
        <v>-21010</v>
      </c>
      <c r="M24" s="14">
        <f t="shared" si="5"/>
        <v>-21010</v>
      </c>
    </row>
    <row r="25" spans="1:13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7" t="s">
        <v>37</v>
      </c>
      <c r="B26" s="15">
        <v>45.04</v>
      </c>
      <c r="C26" s="15">
        <v>23.097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7" t="s">
        <v>36</v>
      </c>
      <c r="B27" s="22">
        <f aca="true" t="shared" si="6" ref="B27:M27">SUM(B23/B26)</f>
        <v>26.46536412078153</v>
      </c>
      <c r="C27" s="22">
        <f t="shared" si="6"/>
        <v>30.869809932025802</v>
      </c>
      <c r="D27" s="22" t="e">
        <f t="shared" si="6"/>
        <v>#DIV/0!</v>
      </c>
      <c r="E27" s="22" t="e">
        <f t="shared" si="6"/>
        <v>#DIV/0!</v>
      </c>
      <c r="F27" s="22" t="e">
        <f t="shared" si="6"/>
        <v>#DIV/0!</v>
      </c>
      <c r="G27" s="22" t="e">
        <f t="shared" si="6"/>
        <v>#DIV/0!</v>
      </c>
      <c r="H27" s="22" t="e">
        <f t="shared" si="6"/>
        <v>#DIV/0!</v>
      </c>
      <c r="I27" s="22" t="e">
        <f t="shared" si="6"/>
        <v>#DIV/0!</v>
      </c>
      <c r="J27" s="22" t="e">
        <f t="shared" si="6"/>
        <v>#DIV/0!</v>
      </c>
      <c r="K27" s="22" t="e">
        <f t="shared" si="6"/>
        <v>#DIV/0!</v>
      </c>
      <c r="L27" s="22" t="e">
        <f t="shared" si="6"/>
        <v>#DIV/0!</v>
      </c>
      <c r="M27" s="22" t="e">
        <f t="shared" si="6"/>
        <v>#DIV/0!</v>
      </c>
    </row>
    <row r="28" spans="1:13" ht="12.75">
      <c r="A28" s="7" t="s">
        <v>35</v>
      </c>
      <c r="B28" s="20">
        <f aca="true" t="shared" si="7" ref="B28:L28">SUM(B8/B26)</f>
        <v>2.063277087033748</v>
      </c>
      <c r="C28" s="20">
        <f t="shared" si="7"/>
        <v>2.028834913625146</v>
      </c>
      <c r="D28" s="20" t="e">
        <f t="shared" si="7"/>
        <v>#DIV/0!</v>
      </c>
      <c r="E28" s="20" t="e">
        <f>SUM(E8/E26)</f>
        <v>#DIV/0!</v>
      </c>
      <c r="F28" s="20" t="e">
        <f t="shared" si="7"/>
        <v>#DIV/0!</v>
      </c>
      <c r="G28" s="20" t="e">
        <f t="shared" si="7"/>
        <v>#DIV/0!</v>
      </c>
      <c r="H28" s="20" t="e">
        <f t="shared" si="7"/>
        <v>#DIV/0!</v>
      </c>
      <c r="I28" s="20" t="e">
        <f t="shared" si="7"/>
        <v>#DIV/0!</v>
      </c>
      <c r="J28" s="20" t="e">
        <f t="shared" si="7"/>
        <v>#DIV/0!</v>
      </c>
      <c r="K28" s="20" t="e">
        <f t="shared" si="7"/>
        <v>#DIV/0!</v>
      </c>
      <c r="L28" s="20" t="e">
        <f t="shared" si="7"/>
        <v>#DIV/0!</v>
      </c>
      <c r="M28" s="20" t="e">
        <f>SUM(M8/M26)</f>
        <v>#DIV/0!</v>
      </c>
    </row>
    <row r="29" ht="12.75">
      <c r="A29" s="3"/>
    </row>
    <row r="30" spans="1:13" ht="12.75">
      <c r="A30" s="3" t="s">
        <v>21</v>
      </c>
      <c r="B30" s="9">
        <f aca="true" t="shared" si="8" ref="B30:M31">SUM(B17/B23)</f>
        <v>0.12959731543624162</v>
      </c>
      <c r="C30" s="9">
        <f t="shared" si="8"/>
        <v>0.06572230014025246</v>
      </c>
      <c r="D30" s="9">
        <f t="shared" si="8"/>
        <v>0</v>
      </c>
      <c r="E30" s="9" t="e">
        <f t="shared" si="8"/>
        <v>#DIV/0!</v>
      </c>
      <c r="F30" s="9" t="e">
        <f t="shared" si="8"/>
        <v>#DIV/0!</v>
      </c>
      <c r="G30" s="9" t="e">
        <f t="shared" si="8"/>
        <v>#DIV/0!</v>
      </c>
      <c r="H30" s="9" t="e">
        <f t="shared" si="8"/>
        <v>#DIV/0!</v>
      </c>
      <c r="I30" s="9" t="e">
        <f t="shared" si="8"/>
        <v>#DIV/0!</v>
      </c>
      <c r="J30" s="9" t="e">
        <f t="shared" si="8"/>
        <v>#DIV/0!</v>
      </c>
      <c r="K30" s="9" t="e">
        <f t="shared" si="8"/>
        <v>#DIV/0!</v>
      </c>
      <c r="L30" s="9" t="e">
        <f t="shared" si="8"/>
        <v>#DIV/0!</v>
      </c>
      <c r="M30" s="9" t="e">
        <f t="shared" si="8"/>
        <v>#DIV/0!</v>
      </c>
    </row>
    <row r="31" spans="1:13" ht="12.75">
      <c r="A31" s="7" t="s">
        <v>23</v>
      </c>
      <c r="B31" s="9">
        <f t="shared" si="8"/>
        <v>0.12959731543624162</v>
      </c>
      <c r="C31" s="9">
        <f t="shared" si="8"/>
        <v>0.10569028871391077</v>
      </c>
      <c r="D31" s="9">
        <f t="shared" si="8"/>
        <v>-0.009583055687767732</v>
      </c>
      <c r="E31" s="9">
        <f t="shared" si="8"/>
        <v>-0.009583055687767732</v>
      </c>
      <c r="F31" s="9">
        <f t="shared" si="8"/>
        <v>-0.009583055687767732</v>
      </c>
      <c r="G31" s="9">
        <f t="shared" si="8"/>
        <v>-0.009583055687767732</v>
      </c>
      <c r="H31" s="9">
        <f t="shared" si="8"/>
        <v>-0.009583055687767732</v>
      </c>
      <c r="I31" s="9">
        <f t="shared" si="8"/>
        <v>-0.009583055687767732</v>
      </c>
      <c r="J31" s="9">
        <f t="shared" si="8"/>
        <v>-0.009583055687767732</v>
      </c>
      <c r="K31" s="9">
        <f t="shared" si="8"/>
        <v>-0.009583055687767732</v>
      </c>
      <c r="L31" s="9">
        <f t="shared" si="8"/>
        <v>-0.009583055687767732</v>
      </c>
      <c r="M31" s="9">
        <f t="shared" si="8"/>
        <v>-0.009583055687767732</v>
      </c>
    </row>
  </sheetData>
  <sheetProtection/>
  <printOptions gridLines="1"/>
  <pageMargins left="0.5" right="0.25" top="1.5" bottom="1" header="1" footer="0.5"/>
  <pageSetup fitToHeight="1" fitToWidth="1" horizontalDpi="600" verticalDpi="600" orientation="landscape" scale="87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Paint &amp;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Allen</dc:creator>
  <cp:keywords/>
  <dc:description/>
  <cp:lastModifiedBy>accounting</cp:lastModifiedBy>
  <cp:lastPrinted>2017-03-20T21:31:59Z</cp:lastPrinted>
  <dcterms:created xsi:type="dcterms:W3CDTF">1999-01-21T22:31:33Z</dcterms:created>
  <dcterms:modified xsi:type="dcterms:W3CDTF">2017-03-20T21:32:00Z</dcterms:modified>
  <cp:category/>
  <cp:version/>
  <cp:contentType/>
  <cp:contentStatus/>
</cp:coreProperties>
</file>